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IZDATAKA'!$2:$4</definedName>
    <definedName name="_xlnm.Print_Area" localSheetId="0">'OPĆI DIO'!$A$1:$H$27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<sst xmlns="http://schemas.openxmlformats.org/spreadsheetml/2006/main" count="222" uniqueCount="118">
  <si>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</si>
  <si>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</si>
  <si>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</si>
  <si>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</si>
  <si>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</si>
  <si>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</si>
  <si>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</si>
  <si>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</si>
  <si>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</si>
  <si>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</si>
  <si>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</si>
  <si>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</si>
  <si>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</si>
  <si>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</si>
  <si>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</si>
  <si>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</si>
  <si>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</si>
  <si>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</si>
  <si>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</si>
  <si>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</si>
  <si>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</si>
  <si>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</si>
  <si>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</si>
  <si>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</si>
  <si>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</si>
  <si>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</si>
  <si>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</si>
  <si>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</si>
  <si>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</si>
  <si>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</si>
  <si>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</si>
  <si>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</si>
  <si>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</si>
  <si>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</si>
  <si>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</si>
  <si>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</si>
  <si>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</si>
  <si>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</si>
  <si>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</si>
  <si>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</si>
  <si>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</si>
  <si>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</si>
  <si>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</si>
  <si>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</si>
  <si>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</si>
  <si>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</si>
  <si>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</si>
  <si>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</si>
  <si>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</si>
  <si>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</si>
  <si>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</si>
  <si>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Službena putovanja</t>
  </si>
  <si>
    <t>Stručno usavršavanje zaposlenika</t>
  </si>
  <si>
    <t>Decentralizirani prihodi</t>
  </si>
  <si>
    <t>Uredski materijal i ostali materijalni rashodi</t>
  </si>
  <si>
    <t>Benzin</t>
  </si>
  <si>
    <t>Materijal i dijelovi za tekuće i investicijsko održavanje</t>
  </si>
  <si>
    <t>Sitni inventar i auto gume</t>
  </si>
  <si>
    <t>Usluge telefona, pošte i prijevoza</t>
  </si>
  <si>
    <t>Usluge tekućeg održavanja</t>
  </si>
  <si>
    <t>Usluge promidžbe i informiranja</t>
  </si>
  <si>
    <t>Komunalne usluge iz opsega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</si>
  <si>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</si>
  <si>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</si>
  <si>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</si>
  <si>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</si>
  <si>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</si>
  <si>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</si>
  <si>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</si>
  <si>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</si>
  <si>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</si>
  <si>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</si>
  <si>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Program: OSNOVNO ŠKOLSTVO</t>
  </si>
  <si>
    <t>Naziv aktivnosti: Redovna djelatnost unutar opsega</t>
  </si>
  <si>
    <t>Naziv aktivnosti: Redovna djelatnost van opsega</t>
  </si>
  <si>
    <t>A100001</t>
  </si>
  <si>
    <t>A100002</t>
  </si>
  <si>
    <t>Energija</t>
  </si>
  <si>
    <t>Pedagoška dokumentacija</t>
  </si>
  <si>
    <t>Prijevoz učenika</t>
  </si>
  <si>
    <t>Komunalne usluge</t>
  </si>
  <si>
    <t>A100003</t>
  </si>
  <si>
    <t>Naziv aktivnosti: Ulaganje u održavanje školskih objekata i opremu</t>
  </si>
  <si>
    <t>A100006</t>
  </si>
  <si>
    <t>Doprinosi za obvezno zdravstveno osiguranje</t>
  </si>
  <si>
    <t>Program: ZDRAVSTVO I SOCIJALNA SKRB</t>
  </si>
  <si>
    <t>Naziv aktivnosti:Socijalna skrb</t>
  </si>
  <si>
    <t>Prihodi proračunskih korisnika - vlastiti prihodi</t>
  </si>
  <si>
    <t>Prihodi proračunskih korisnika - Prihodi za posebne namjene</t>
  </si>
  <si>
    <t>Materijal i sirovine</t>
  </si>
  <si>
    <t>Dodatna ulaganja na građevinskim objektima</t>
  </si>
  <si>
    <t>Uredski mat.i ostali mat. rashodi</t>
  </si>
  <si>
    <t>Usluge prijevoza</t>
  </si>
  <si>
    <t>Sitan inventar</t>
  </si>
  <si>
    <t>Rashodi za nabavu dugotrajne imovine</t>
  </si>
  <si>
    <t>Oprema i tehnička pomagala</t>
  </si>
  <si>
    <t>PRORAČUNSKI KORISNIK:               OŠ Zvonimira Franka, Kutina</t>
  </si>
  <si>
    <t>Usluge- tekuće održ. I hitne intervencije</t>
  </si>
  <si>
    <t>Zdravstvene usluge i HACCP</t>
  </si>
  <si>
    <t>Investicijsko održavanje</t>
  </si>
  <si>
    <t xml:space="preserve">Premije osiguranja </t>
  </si>
  <si>
    <t>Materijal i dijelovi.za tek.i inv.održavanje</t>
  </si>
  <si>
    <t>Tekuće pomoći proračunskim korisnicima iz proračuna koji im nije nadležan</t>
  </si>
  <si>
    <t xml:space="preserve">Sufinanciranje prehrane učenika </t>
  </si>
  <si>
    <t>Sufinanc. prehrane učenika- Portal dobrote</t>
  </si>
  <si>
    <t>OSNOVNA ŠKOLA ZVONIMIRA FRANKA, KUTINA</t>
  </si>
  <si>
    <t>Službena, radna i zaštit. odjeća i obuća</t>
  </si>
  <si>
    <t>Računovođa:</t>
  </si>
  <si>
    <t>Lidija Krmek</t>
  </si>
  <si>
    <t>Dario Duda</t>
  </si>
  <si>
    <t>Naknade za prijevoz na posao i s posla</t>
  </si>
  <si>
    <t>Naziv aktivnosti: Odjel učenika s posebnimm potrebama-MZOS</t>
  </si>
  <si>
    <t>Naziv aktivnosti: Plaće i naknade zaposlenima-MZOS</t>
  </si>
  <si>
    <t xml:space="preserve"> FINANCIJSKI PLAN OŠ ZVONIMIRA FRANKA, KUTINA ZA 2016. G                                                I PROJEKCIJE PLANA ZA 2017. I 2018.G.</t>
  </si>
  <si>
    <t>Ravnatelj škole:</t>
  </si>
  <si>
    <t>IZMJENE PLANA PRIHODA I IZDATAKA ZA 2016.G. I PROJEKCIJE ZA 2017. I 2018.G.</t>
  </si>
  <si>
    <t>Kutina, 8.7.2016.g.</t>
  </si>
  <si>
    <t>Kutina, 8. 7. 2016.g.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</si>
</sst>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1" fontId="22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4" xfId="0" applyNumberFormat="1" applyFont="1" applyFill="1" applyBorder="1" applyAlignment="1" applyProtection="1">
      <alignment horizontal="center" vertical="center" wrapText="1"/>
      <protection/>
    </xf>
    <xf numFmtId="1" fontId="22" fillId="47" borderId="26" xfId="0" applyNumberFormat="1" applyFont="1" applyFill="1" applyBorder="1" applyAlignment="1">
      <alignment horizontal="right" vertical="top" wrapText="1"/>
    </xf>
    <xf numFmtId="1" fontId="22" fillId="47" borderId="27" xfId="0" applyNumberFormat="1" applyFont="1" applyFill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4" borderId="24" xfId="0" applyNumberFormat="1" applyFont="1" applyFill="1" applyBorder="1" applyAlignment="1" applyProtection="1">
      <alignment horizontal="center" vertical="center" wrapText="1"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7" fillId="34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4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24" xfId="0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1" fontId="21" fillId="0" borderId="36" xfId="0" applyNumberFormat="1" applyFont="1" applyBorder="1" applyAlignment="1">
      <alignment wrapText="1"/>
    </xf>
    <xf numFmtId="3" fontId="34" fillId="0" borderId="24" xfId="0" applyNumberFormat="1" applyFont="1" applyFill="1" applyBorder="1" applyAlignment="1" applyProtection="1">
      <alignment wrapText="1"/>
      <protection/>
    </xf>
    <xf numFmtId="3" fontId="34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3" fontId="21" fillId="0" borderId="33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0" fontId="37" fillId="0" borderId="44" xfId="0" applyNumberFormat="1" applyFont="1" applyFill="1" applyBorder="1" applyAlignment="1" applyProtection="1" quotePrefix="1">
      <alignment horizontal="left" wrapText="1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7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 wrapText="1"/>
    </xf>
    <xf numFmtId="3" fontId="22" fillId="0" borderId="46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0" fontId="40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4" fontId="28" fillId="0" borderId="45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577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577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E29" sqref="E2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7.25" customHeight="1">
      <c r="A1" s="144" t="s">
        <v>113</v>
      </c>
      <c r="B1" s="144"/>
      <c r="C1" s="144"/>
      <c r="D1" s="144"/>
      <c r="E1" s="144"/>
      <c r="F1" s="144"/>
      <c r="G1" s="144"/>
      <c r="H1" s="144"/>
    </row>
    <row r="2" spans="1:8" s="52" customFormat="1" ht="18" customHeight="1">
      <c r="A2" s="133" t="s">
        <v>37</v>
      </c>
      <c r="B2" s="133"/>
      <c r="C2" s="133"/>
      <c r="D2" s="133"/>
      <c r="E2" s="133"/>
      <c r="F2" s="133"/>
      <c r="G2" s="145"/>
      <c r="H2" s="145"/>
    </row>
    <row r="3" spans="1:8" ht="8.25" customHeight="1">
      <c r="A3" s="133"/>
      <c r="B3" s="133"/>
      <c r="C3" s="133"/>
      <c r="D3" s="133"/>
      <c r="E3" s="133"/>
      <c r="F3" s="133"/>
      <c r="G3" s="133"/>
      <c r="H3" s="135"/>
    </row>
    <row r="4" spans="1:5" ht="2.25" customHeight="1">
      <c r="A4" s="53"/>
      <c r="B4" s="54"/>
      <c r="C4" s="54"/>
      <c r="D4" s="54"/>
      <c r="E4" s="54"/>
    </row>
    <row r="5" spans="1:9" ht="27.75" customHeight="1">
      <c r="A5" s="55"/>
      <c r="B5" s="56"/>
      <c r="C5" s="56"/>
      <c r="D5" s="57"/>
      <c r="E5" s="58"/>
      <c r="F5" s="59" t="s">
        <v>46</v>
      </c>
      <c r="G5" s="59" t="s">
        <v>47</v>
      </c>
      <c r="H5" s="60" t="s">
        <v>48</v>
      </c>
      <c r="I5" s="61"/>
    </row>
    <row r="6" spans="1:9" ht="27.75" customHeight="1">
      <c r="A6" s="138" t="s">
        <v>38</v>
      </c>
      <c r="B6" s="137"/>
      <c r="C6" s="137"/>
      <c r="D6" s="137"/>
      <c r="E6" s="143"/>
      <c r="F6" s="120">
        <v>8510280</v>
      </c>
      <c r="G6" s="120">
        <v>8507252</v>
      </c>
      <c r="H6" s="121">
        <v>8540458</v>
      </c>
      <c r="I6" s="79"/>
    </row>
    <row r="7" spans="1:8" ht="22.5" customHeight="1">
      <c r="A7" s="138" t="s">
        <v>0</v>
      </c>
      <c r="B7" s="137"/>
      <c r="C7" s="137"/>
      <c r="D7" s="137"/>
      <c r="E7" s="143"/>
      <c r="F7" s="62">
        <v>8510280</v>
      </c>
      <c r="G7" s="62">
        <v>8507252</v>
      </c>
      <c r="H7" s="62">
        <v>8540458</v>
      </c>
    </row>
    <row r="8" spans="1:8" ht="22.5" customHeight="1">
      <c r="A8" s="146" t="s">
        <v>40</v>
      </c>
      <c r="B8" s="143"/>
      <c r="C8" s="143"/>
      <c r="D8" s="143"/>
      <c r="E8" s="143"/>
      <c r="F8" s="62"/>
      <c r="G8" s="62"/>
      <c r="H8" s="62"/>
    </row>
    <row r="9" spans="1:8" ht="22.5" customHeight="1">
      <c r="A9" s="80" t="s">
        <v>39</v>
      </c>
      <c r="B9" s="1"/>
      <c r="C9" s="1"/>
      <c r="D9" s="1"/>
      <c r="E9" s="1"/>
      <c r="F9" s="62">
        <v>8510280</v>
      </c>
      <c r="G9" s="62">
        <v>8507252</v>
      </c>
      <c r="H9" s="62">
        <v>8540458</v>
      </c>
    </row>
    <row r="10" spans="1:8" ht="22.5" customHeight="1">
      <c r="A10" s="136" t="s">
        <v>1</v>
      </c>
      <c r="B10" s="137"/>
      <c r="C10" s="137"/>
      <c r="D10" s="137"/>
      <c r="E10" s="147"/>
      <c r="F10" s="63">
        <v>8392280</v>
      </c>
      <c r="G10" s="63">
        <v>8489252</v>
      </c>
      <c r="H10" s="63">
        <v>8522458</v>
      </c>
    </row>
    <row r="11" spans="1:8" ht="22.5" customHeight="1">
      <c r="A11" s="146" t="s">
        <v>2</v>
      </c>
      <c r="B11" s="143"/>
      <c r="C11" s="143"/>
      <c r="D11" s="143"/>
      <c r="E11" s="143"/>
      <c r="F11" s="63">
        <v>118000</v>
      </c>
      <c r="G11" s="63">
        <v>18000</v>
      </c>
      <c r="H11" s="63">
        <v>18000</v>
      </c>
    </row>
    <row r="12" spans="1:8" ht="22.5" customHeight="1">
      <c r="A12" s="136" t="s">
        <v>3</v>
      </c>
      <c r="B12" s="137"/>
      <c r="C12" s="137"/>
      <c r="D12" s="137"/>
      <c r="E12" s="137"/>
      <c r="F12" s="63">
        <f>+F6-F9</f>
        <v>0</v>
      </c>
      <c r="G12" s="63">
        <f>+G6-G9</f>
        <v>0</v>
      </c>
      <c r="H12" s="63">
        <f>+H6-H9</f>
        <v>0</v>
      </c>
    </row>
    <row r="13" spans="1:8" ht="17.25" customHeight="1">
      <c r="A13" s="133"/>
      <c r="B13" s="134"/>
      <c r="C13" s="134"/>
      <c r="D13" s="134"/>
      <c r="E13" s="134"/>
      <c r="F13" s="135"/>
      <c r="G13" s="135"/>
      <c r="H13" s="135"/>
    </row>
    <row r="14" spans="1:8" ht="27.75" customHeight="1">
      <c r="A14" s="55"/>
      <c r="B14" s="56"/>
      <c r="C14" s="56"/>
      <c r="D14" s="57"/>
      <c r="E14" s="58"/>
      <c r="F14" s="59" t="s">
        <v>46</v>
      </c>
      <c r="G14" s="59" t="s">
        <v>47</v>
      </c>
      <c r="H14" s="60" t="s">
        <v>48</v>
      </c>
    </row>
    <row r="15" spans="1:8" ht="22.5" customHeight="1">
      <c r="A15" s="139" t="s">
        <v>4</v>
      </c>
      <c r="B15" s="140"/>
      <c r="C15" s="140"/>
      <c r="D15" s="140"/>
      <c r="E15" s="141"/>
      <c r="F15" s="65">
        <v>0</v>
      </c>
      <c r="G15" s="65">
        <v>0</v>
      </c>
      <c r="H15" s="63">
        <v>0</v>
      </c>
    </row>
    <row r="16" spans="1:8" s="47" customFormat="1" ht="12.75" customHeight="1">
      <c r="A16" s="142"/>
      <c r="B16" s="134"/>
      <c r="C16" s="134"/>
      <c r="D16" s="134"/>
      <c r="E16" s="134"/>
      <c r="F16" s="135"/>
      <c r="G16" s="135"/>
      <c r="H16" s="135"/>
    </row>
    <row r="17" spans="1:8" s="47" customFormat="1" ht="27.75" customHeight="1">
      <c r="A17" s="55"/>
      <c r="B17" s="56"/>
      <c r="C17" s="56"/>
      <c r="D17" s="57"/>
      <c r="E17" s="58"/>
      <c r="F17" s="59" t="s">
        <v>46</v>
      </c>
      <c r="G17" s="59" t="s">
        <v>47</v>
      </c>
      <c r="H17" s="60" t="s">
        <v>48</v>
      </c>
    </row>
    <row r="18" spans="1:8" s="47" customFormat="1" ht="22.5" customHeight="1">
      <c r="A18" s="138" t="s">
        <v>5</v>
      </c>
      <c r="B18" s="137"/>
      <c r="C18" s="137"/>
      <c r="D18" s="137"/>
      <c r="E18" s="137"/>
      <c r="F18" s="62"/>
      <c r="G18" s="62"/>
      <c r="H18" s="62"/>
    </row>
    <row r="19" spans="1:8" s="47" customFormat="1" ht="22.5" customHeight="1">
      <c r="A19" s="138" t="s">
        <v>6</v>
      </c>
      <c r="B19" s="137"/>
      <c r="C19" s="137"/>
      <c r="D19" s="137"/>
      <c r="E19" s="137"/>
      <c r="F19" s="62"/>
      <c r="G19" s="62"/>
      <c r="H19" s="62"/>
    </row>
    <row r="20" spans="1:8" s="47" customFormat="1" ht="22.5" customHeight="1">
      <c r="A20" s="136" t="s">
        <v>7</v>
      </c>
      <c r="B20" s="137"/>
      <c r="C20" s="137"/>
      <c r="D20" s="137"/>
      <c r="E20" s="137"/>
      <c r="F20" s="62"/>
      <c r="G20" s="62"/>
      <c r="H20" s="62"/>
    </row>
    <row r="21" spans="1:8" s="47" customFormat="1" ht="15" customHeight="1">
      <c r="A21" s="66"/>
      <c r="B21" s="67"/>
      <c r="C21" s="64"/>
      <c r="D21" s="68"/>
      <c r="E21" s="67"/>
      <c r="F21" s="69"/>
      <c r="G21" s="69"/>
      <c r="H21" s="69"/>
    </row>
    <row r="22" spans="1:8" s="47" customFormat="1" ht="22.5" customHeight="1">
      <c r="A22" s="136" t="s">
        <v>8</v>
      </c>
      <c r="B22" s="137"/>
      <c r="C22" s="137"/>
      <c r="D22" s="137"/>
      <c r="E22" s="137"/>
      <c r="F22" s="62">
        <f>SUM(F12,F15,F20)</f>
        <v>0</v>
      </c>
      <c r="G22" s="62">
        <f>SUM(G12,G15,G20)</f>
        <v>0</v>
      </c>
      <c r="H22" s="62">
        <f>SUM(H12,H15,H20)</f>
        <v>0</v>
      </c>
    </row>
    <row r="23" spans="1:8" s="47" customFormat="1" ht="12" customHeight="1">
      <c r="A23" s="131"/>
      <c r="B23" s="132"/>
      <c r="C23" s="132"/>
      <c r="D23" s="132"/>
      <c r="E23" s="129"/>
      <c r="F23" s="130"/>
      <c r="G23" s="130"/>
      <c r="H23" s="130"/>
    </row>
    <row r="24" spans="1:8" s="47" customFormat="1" ht="21.75" customHeight="1">
      <c r="A24" s="149" t="s">
        <v>116</v>
      </c>
      <c r="B24" s="149"/>
      <c r="C24" s="149"/>
      <c r="D24" s="149"/>
      <c r="E24" s="148" t="s">
        <v>107</v>
      </c>
      <c r="F24" s="148"/>
      <c r="G24" s="148" t="s">
        <v>114</v>
      </c>
      <c r="H24" s="148"/>
    </row>
    <row r="25" spans="1:8" s="47" customFormat="1" ht="15.75" customHeight="1">
      <c r="A25" s="128"/>
      <c r="B25" s="128"/>
      <c r="C25" s="127"/>
      <c r="D25" s="127"/>
      <c r="E25" s="127"/>
      <c r="F25" s="127"/>
      <c r="G25" s="127"/>
      <c r="H25" s="127"/>
    </row>
    <row r="26" spans="1:8" s="47" customFormat="1" ht="5.25" customHeight="1">
      <c r="A26" s="128"/>
      <c r="B26" s="128"/>
      <c r="C26" s="127"/>
      <c r="D26" s="127"/>
      <c r="E26" s="127"/>
      <c r="F26" s="127"/>
      <c r="G26" s="127"/>
      <c r="H26" s="127"/>
    </row>
    <row r="27" spans="1:8" s="47" customFormat="1" ht="18" customHeight="1">
      <c r="A27" s="149"/>
      <c r="B27" s="149"/>
      <c r="C27" s="127"/>
      <c r="D27" s="127"/>
      <c r="E27" s="148" t="s">
        <v>108</v>
      </c>
      <c r="F27" s="148"/>
      <c r="G27" s="148" t="s">
        <v>109</v>
      </c>
      <c r="H27" s="148"/>
    </row>
  </sheetData>
  <sheetProtection/>
  <mergeCells count="22">
    <mergeCell ref="E24:F24"/>
    <mergeCell ref="G24:H24"/>
    <mergeCell ref="A27:B27"/>
    <mergeCell ref="E27:F27"/>
    <mergeCell ref="G27:H27"/>
    <mergeCell ref="A24:D24"/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4330708661417323" bottom="0.2362204724409449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4">
      <selection activeCell="A47" sqref="A47:B47"/>
    </sheetView>
  </sheetViews>
  <sheetFormatPr defaultColWidth="11.421875" defaultRowHeight="12.75"/>
  <cols>
    <col min="1" max="1" width="16.00390625" style="17" customWidth="1"/>
    <col min="2" max="3" width="17.57421875" style="17" customWidth="1"/>
    <col min="4" max="4" width="17.57421875" style="48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31.5" customHeight="1">
      <c r="A1" s="158" t="s">
        <v>105</v>
      </c>
      <c r="B1" s="159"/>
      <c r="C1" s="159"/>
      <c r="D1" s="159"/>
      <c r="E1" s="159"/>
      <c r="F1" s="159"/>
      <c r="G1" s="159"/>
      <c r="H1" s="159"/>
    </row>
    <row r="2" spans="1:8" ht="24" customHeight="1">
      <c r="A2" s="133" t="s">
        <v>9</v>
      </c>
      <c r="B2" s="133"/>
      <c r="C2" s="133"/>
      <c r="D2" s="133"/>
      <c r="E2" s="133"/>
      <c r="F2" s="133"/>
      <c r="G2" s="133"/>
      <c r="H2" s="133"/>
    </row>
    <row r="3" spans="1:8" s="2" customFormat="1" ht="13.5" thickBot="1">
      <c r="A3" s="8"/>
      <c r="H3" s="9" t="s">
        <v>10</v>
      </c>
    </row>
    <row r="4" spans="1:8" s="2" customFormat="1" ht="26.25" thickBot="1">
      <c r="A4" s="75" t="s">
        <v>11</v>
      </c>
      <c r="B4" s="152" t="s">
        <v>16</v>
      </c>
      <c r="C4" s="153"/>
      <c r="D4" s="153"/>
      <c r="E4" s="153"/>
      <c r="F4" s="153"/>
      <c r="G4" s="153"/>
      <c r="H4" s="154"/>
    </row>
    <row r="5" spans="1:8" s="2" customFormat="1" ht="57" thickBot="1">
      <c r="A5" s="76" t="s">
        <v>12</v>
      </c>
      <c r="B5" s="83" t="s">
        <v>13</v>
      </c>
      <c r="C5" s="83" t="s">
        <v>53</v>
      </c>
      <c r="D5" s="83" t="s">
        <v>88</v>
      </c>
      <c r="E5" s="83" t="s">
        <v>87</v>
      </c>
      <c r="F5" s="83" t="s">
        <v>102</v>
      </c>
      <c r="G5" s="83" t="s">
        <v>20</v>
      </c>
      <c r="H5" s="83" t="s">
        <v>14</v>
      </c>
    </row>
    <row r="6" spans="1:8" s="2" customFormat="1" ht="12.75">
      <c r="A6" s="102">
        <v>63</v>
      </c>
      <c r="B6" s="103"/>
      <c r="C6" s="104"/>
      <c r="D6" s="105"/>
      <c r="E6" s="106"/>
      <c r="F6" s="125">
        <v>6754280</v>
      </c>
      <c r="G6" s="107"/>
      <c r="H6" s="108"/>
    </row>
    <row r="7" spans="1:8" s="2" customFormat="1" ht="12.75">
      <c r="A7" s="109">
        <v>64</v>
      </c>
      <c r="B7" s="110"/>
      <c r="C7" s="111"/>
      <c r="D7" s="111"/>
      <c r="E7" s="111">
        <v>20000</v>
      </c>
      <c r="F7" s="111"/>
      <c r="G7" s="112"/>
      <c r="H7" s="113"/>
    </row>
    <row r="8" spans="1:8" s="2" customFormat="1" ht="12.75">
      <c r="A8" s="109">
        <v>65</v>
      </c>
      <c r="B8" s="110"/>
      <c r="C8" s="111"/>
      <c r="D8" s="111">
        <v>307000</v>
      </c>
      <c r="E8" s="111"/>
      <c r="F8" s="111"/>
      <c r="G8" s="112"/>
      <c r="H8" s="113"/>
    </row>
    <row r="9" spans="1:8" s="2" customFormat="1" ht="12.75">
      <c r="A9" s="109">
        <v>66</v>
      </c>
      <c r="B9" s="110"/>
      <c r="C9" s="111"/>
      <c r="D9" s="111"/>
      <c r="E9" s="111"/>
      <c r="F9" s="111"/>
      <c r="G9" s="112">
        <v>40000</v>
      </c>
      <c r="H9" s="113"/>
    </row>
    <row r="10" spans="1:8" s="2" customFormat="1" ht="12.75">
      <c r="A10" s="109">
        <v>67</v>
      </c>
      <c r="B10" s="110">
        <v>501000</v>
      </c>
      <c r="C10" s="111">
        <v>888000</v>
      </c>
      <c r="D10" s="111"/>
      <c r="E10" s="111"/>
      <c r="F10" s="111"/>
      <c r="G10" s="112"/>
      <c r="H10" s="113"/>
    </row>
    <row r="11" spans="1:8" s="2" customFormat="1" ht="12.75">
      <c r="A11" s="119"/>
      <c r="B11" s="110"/>
      <c r="C11" s="111"/>
      <c r="D11" s="111"/>
      <c r="E11" s="111"/>
      <c r="F11" s="111"/>
      <c r="G11" s="112"/>
      <c r="H11" s="113"/>
    </row>
    <row r="12" spans="1:8" s="2" customFormat="1" ht="12.75">
      <c r="A12" s="119"/>
      <c r="B12" s="110"/>
      <c r="C12" s="111"/>
      <c r="D12" s="111"/>
      <c r="E12" s="111"/>
      <c r="F12" s="111"/>
      <c r="G12" s="112"/>
      <c r="H12" s="113"/>
    </row>
    <row r="13" spans="1:8" s="2" customFormat="1" ht="12.75">
      <c r="A13" s="119"/>
      <c r="B13" s="110"/>
      <c r="C13" s="111"/>
      <c r="D13" s="111"/>
      <c r="E13" s="111"/>
      <c r="F13" s="111"/>
      <c r="G13" s="112"/>
      <c r="H13" s="113"/>
    </row>
    <row r="14" spans="1:8" s="2" customFormat="1" ht="13.5" thickBot="1">
      <c r="A14" s="114"/>
      <c r="B14" s="115"/>
      <c r="C14" s="116"/>
      <c r="D14" s="116"/>
      <c r="E14" s="116"/>
      <c r="F14" s="116"/>
      <c r="G14" s="117"/>
      <c r="H14" s="118"/>
    </row>
    <row r="15" spans="1:8" s="2" customFormat="1" ht="30" customHeight="1" thickBot="1">
      <c r="A15" s="11" t="s">
        <v>15</v>
      </c>
      <c r="B15" s="12">
        <v>501000</v>
      </c>
      <c r="C15" s="12">
        <v>888000</v>
      </c>
      <c r="D15" s="12">
        <f>D6+D7+D8</f>
        <v>307000</v>
      </c>
      <c r="E15" s="12">
        <f>E6+E7+E8</f>
        <v>20000</v>
      </c>
      <c r="F15" s="12">
        <f>F6+F7+F8</f>
        <v>6754280</v>
      </c>
      <c r="G15" s="13">
        <v>40000</v>
      </c>
      <c r="H15" s="13"/>
    </row>
    <row r="16" spans="1:8" s="2" customFormat="1" ht="28.5" customHeight="1" thickBot="1">
      <c r="A16" s="11" t="s">
        <v>17</v>
      </c>
      <c r="B16" s="155">
        <f>B15+C15+D15+E15+F15+G15+H15</f>
        <v>8510280</v>
      </c>
      <c r="C16" s="156"/>
      <c r="D16" s="156"/>
      <c r="E16" s="156"/>
      <c r="F16" s="156"/>
      <c r="G16" s="156"/>
      <c r="H16" s="157"/>
    </row>
    <row r="17" spans="1:8" s="2" customFormat="1" ht="28.5" customHeight="1">
      <c r="A17" s="162"/>
      <c r="B17" s="162"/>
      <c r="C17" s="126"/>
      <c r="D17" s="126"/>
      <c r="E17" s="163"/>
      <c r="F17" s="163"/>
      <c r="G17" s="163"/>
      <c r="H17" s="163"/>
    </row>
    <row r="18" spans="1:8" s="2" customFormat="1" ht="28.5" customHeight="1">
      <c r="A18" s="160"/>
      <c r="B18" s="160"/>
      <c r="C18" s="126"/>
      <c r="D18" s="126"/>
      <c r="E18" s="161"/>
      <c r="F18" s="161"/>
      <c r="G18" s="161"/>
      <c r="H18" s="161"/>
    </row>
    <row r="19" spans="1:8" ht="13.5" thickBot="1">
      <c r="A19" s="5"/>
      <c r="B19" s="5"/>
      <c r="C19" s="5"/>
      <c r="D19" s="6"/>
      <c r="E19" s="16"/>
      <c r="H19" s="9"/>
    </row>
    <row r="20" spans="1:8" ht="24" customHeight="1" thickBot="1">
      <c r="A20" s="77" t="s">
        <v>11</v>
      </c>
      <c r="B20" s="152" t="s">
        <v>41</v>
      </c>
      <c r="C20" s="153"/>
      <c r="D20" s="153"/>
      <c r="E20" s="153"/>
      <c r="F20" s="153"/>
      <c r="G20" s="153"/>
      <c r="H20" s="154"/>
    </row>
    <row r="21" spans="1:8" ht="57" thickBot="1">
      <c r="A21" s="78" t="s">
        <v>12</v>
      </c>
      <c r="B21" s="83" t="s">
        <v>13</v>
      </c>
      <c r="C21" s="83" t="s">
        <v>53</v>
      </c>
      <c r="D21" s="83" t="s">
        <v>88</v>
      </c>
      <c r="E21" s="83" t="s">
        <v>87</v>
      </c>
      <c r="F21" s="83" t="s">
        <v>102</v>
      </c>
      <c r="G21" s="83" t="s">
        <v>20</v>
      </c>
      <c r="H21" s="10" t="s">
        <v>14</v>
      </c>
    </row>
    <row r="22" spans="1:8" ht="12.75">
      <c r="A22" s="102">
        <v>63</v>
      </c>
      <c r="B22" s="103"/>
      <c r="C22" s="104"/>
      <c r="D22" s="105"/>
      <c r="E22" s="106"/>
      <c r="F22" s="125">
        <v>6787252</v>
      </c>
      <c r="G22" s="107"/>
      <c r="H22" s="108"/>
    </row>
    <row r="23" spans="1:8" ht="12.75">
      <c r="A23" s="109">
        <v>64</v>
      </c>
      <c r="B23" s="110"/>
      <c r="C23" s="111"/>
      <c r="D23" s="111"/>
      <c r="E23" s="111">
        <v>20000</v>
      </c>
      <c r="F23" s="111"/>
      <c r="G23" s="112"/>
      <c r="H23" s="113"/>
    </row>
    <row r="24" spans="1:8" ht="12.75">
      <c r="A24" s="109">
        <v>65</v>
      </c>
      <c r="B24" s="110"/>
      <c r="C24" s="111"/>
      <c r="D24" s="111">
        <v>325000</v>
      </c>
      <c r="E24" s="111"/>
      <c r="F24" s="111"/>
      <c r="G24" s="112"/>
      <c r="H24" s="113"/>
    </row>
    <row r="25" spans="1:8" ht="12.75">
      <c r="A25" s="109">
        <v>66</v>
      </c>
      <c r="B25" s="110"/>
      <c r="C25" s="111"/>
      <c r="D25" s="111"/>
      <c r="E25" s="111"/>
      <c r="F25" s="111"/>
      <c r="G25" s="112">
        <v>40000</v>
      </c>
      <c r="H25" s="113"/>
    </row>
    <row r="26" spans="1:8" ht="12.75">
      <c r="A26" s="109">
        <v>67</v>
      </c>
      <c r="B26" s="110">
        <v>501000</v>
      </c>
      <c r="C26" s="111">
        <v>835000</v>
      </c>
      <c r="D26" s="111"/>
      <c r="E26" s="111"/>
      <c r="F26" s="111"/>
      <c r="G26" s="112"/>
      <c r="H26" s="113"/>
    </row>
    <row r="27" spans="1:8" ht="13.5" thickBot="1">
      <c r="A27" s="114"/>
      <c r="B27" s="115"/>
      <c r="C27" s="116"/>
      <c r="D27" s="116"/>
      <c r="E27" s="116"/>
      <c r="F27" s="116"/>
      <c r="G27" s="117"/>
      <c r="H27" s="118"/>
    </row>
    <row r="28" spans="1:8" ht="13.5" thickBot="1">
      <c r="A28" s="101"/>
      <c r="B28" s="98"/>
      <c r="C28" s="97"/>
      <c r="D28" s="97"/>
      <c r="E28" s="97"/>
      <c r="F28" s="97"/>
      <c r="G28" s="99"/>
      <c r="H28" s="100"/>
    </row>
    <row r="29" spans="1:8" s="2" customFormat="1" ht="30" customHeight="1" thickBot="1">
      <c r="A29" s="11" t="s">
        <v>15</v>
      </c>
      <c r="B29" s="12">
        <v>501000</v>
      </c>
      <c r="C29" s="13">
        <v>834000</v>
      </c>
      <c r="D29" s="14">
        <v>325000</v>
      </c>
      <c r="E29" s="13">
        <v>20000</v>
      </c>
      <c r="F29" s="14">
        <v>6787252</v>
      </c>
      <c r="G29" s="13">
        <v>40000</v>
      </c>
      <c r="H29" s="15">
        <v>0</v>
      </c>
    </row>
    <row r="30" spans="1:8" s="2" customFormat="1" ht="28.5" customHeight="1" thickBot="1">
      <c r="A30" s="11" t="s">
        <v>44</v>
      </c>
      <c r="B30" s="155">
        <f>B29+C29+D29+E29+F29+G29+H29</f>
        <v>8507252</v>
      </c>
      <c r="C30" s="156"/>
      <c r="D30" s="156"/>
      <c r="E30" s="156"/>
      <c r="F30" s="156"/>
      <c r="G30" s="156"/>
      <c r="H30" s="157"/>
    </row>
    <row r="31" spans="4:5" ht="13.5" thickBot="1">
      <c r="D31" s="18"/>
      <c r="E31" s="19"/>
    </row>
    <row r="32" spans="1:8" ht="26.25" thickBot="1">
      <c r="A32" s="77" t="s">
        <v>11</v>
      </c>
      <c r="B32" s="152" t="s">
        <v>43</v>
      </c>
      <c r="C32" s="153"/>
      <c r="D32" s="153"/>
      <c r="E32" s="153"/>
      <c r="F32" s="153"/>
      <c r="G32" s="153"/>
      <c r="H32" s="154"/>
    </row>
    <row r="33" spans="1:8" ht="57" thickBot="1">
      <c r="A33" s="78" t="s">
        <v>12</v>
      </c>
      <c r="B33" s="83" t="s">
        <v>13</v>
      </c>
      <c r="C33" s="83" t="s">
        <v>53</v>
      </c>
      <c r="D33" s="83" t="s">
        <v>88</v>
      </c>
      <c r="E33" s="83" t="s">
        <v>87</v>
      </c>
      <c r="F33" s="83" t="s">
        <v>102</v>
      </c>
      <c r="G33" s="83" t="s">
        <v>20</v>
      </c>
      <c r="H33" s="10" t="s">
        <v>14</v>
      </c>
    </row>
    <row r="34" spans="1:8" ht="12.75">
      <c r="A34" s="102">
        <v>63</v>
      </c>
      <c r="B34" s="103"/>
      <c r="C34" s="104"/>
      <c r="D34" s="105"/>
      <c r="E34" s="106"/>
      <c r="F34" s="125">
        <v>6819458</v>
      </c>
      <c r="G34" s="107"/>
      <c r="H34" s="108"/>
    </row>
    <row r="35" spans="1:8" ht="12.75">
      <c r="A35" s="109">
        <v>64</v>
      </c>
      <c r="B35" s="110"/>
      <c r="C35" s="111"/>
      <c r="D35" s="111"/>
      <c r="E35" s="111">
        <v>20000</v>
      </c>
      <c r="F35" s="111"/>
      <c r="G35" s="112"/>
      <c r="H35" s="113"/>
    </row>
    <row r="36" spans="1:8" ht="12.75">
      <c r="A36" s="109">
        <v>65</v>
      </c>
      <c r="B36" s="110"/>
      <c r="C36" s="111"/>
      <c r="D36" s="111">
        <v>325000</v>
      </c>
      <c r="E36" s="111"/>
      <c r="F36" s="111"/>
      <c r="G36" s="112"/>
      <c r="H36" s="113"/>
    </row>
    <row r="37" spans="1:8" ht="12.75">
      <c r="A37" s="109">
        <v>66</v>
      </c>
      <c r="B37" s="110"/>
      <c r="C37" s="111"/>
      <c r="D37" s="111"/>
      <c r="E37" s="111"/>
      <c r="F37" s="111"/>
      <c r="G37" s="112">
        <v>40000</v>
      </c>
      <c r="H37" s="113"/>
    </row>
    <row r="38" spans="1:8" ht="12.75">
      <c r="A38" s="109">
        <v>67</v>
      </c>
      <c r="B38" s="110">
        <v>501000</v>
      </c>
      <c r="C38" s="111">
        <v>835000</v>
      </c>
      <c r="D38" s="111"/>
      <c r="E38" s="111"/>
      <c r="F38" s="111"/>
      <c r="G38" s="112"/>
      <c r="H38" s="113"/>
    </row>
    <row r="39" spans="1:8" ht="13.5" thickBot="1">
      <c r="A39" s="114"/>
      <c r="B39" s="115"/>
      <c r="C39" s="116"/>
      <c r="D39" s="116"/>
      <c r="E39" s="116"/>
      <c r="F39" s="116"/>
      <c r="G39" s="117"/>
      <c r="H39" s="118"/>
    </row>
    <row r="40" spans="1:8" s="2" customFormat="1" ht="30" customHeight="1" thickBot="1">
      <c r="A40" s="11" t="s">
        <v>15</v>
      </c>
      <c r="B40" s="12">
        <v>501000</v>
      </c>
      <c r="C40" s="13">
        <v>835000</v>
      </c>
      <c r="D40" s="14">
        <v>325000</v>
      </c>
      <c r="E40" s="13">
        <v>20000</v>
      </c>
      <c r="F40" s="14">
        <v>6819458</v>
      </c>
      <c r="G40" s="13">
        <v>40000</v>
      </c>
      <c r="H40" s="15">
        <v>0</v>
      </c>
    </row>
    <row r="41" spans="1:8" s="2" customFormat="1" ht="28.5" customHeight="1" thickBot="1">
      <c r="A41" s="11" t="s">
        <v>45</v>
      </c>
      <c r="B41" s="155">
        <f>B40+C40+D40+E40+F40+G40+H40</f>
        <v>8540458</v>
      </c>
      <c r="C41" s="156"/>
      <c r="D41" s="156"/>
      <c r="E41" s="156"/>
      <c r="F41" s="156"/>
      <c r="G41" s="156"/>
      <c r="H41" s="157"/>
    </row>
    <row r="42" spans="3:5" ht="13.5" customHeight="1">
      <c r="C42" s="20"/>
      <c r="D42" s="18"/>
      <c r="E42" s="21"/>
    </row>
    <row r="43" spans="1:8" ht="13.5" customHeight="1">
      <c r="A43" s="149" t="s">
        <v>117</v>
      </c>
      <c r="B43" s="149"/>
      <c r="C43" s="127"/>
      <c r="D43" s="127"/>
      <c r="E43" s="148" t="s">
        <v>107</v>
      </c>
      <c r="F43" s="148"/>
      <c r="G43" s="148" t="s">
        <v>114</v>
      </c>
      <c r="H43" s="148"/>
    </row>
    <row r="44" spans="1:8" ht="13.5" customHeight="1">
      <c r="A44" s="128"/>
      <c r="B44" s="128"/>
      <c r="C44" s="127"/>
      <c r="D44" s="127"/>
      <c r="E44" s="127"/>
      <c r="F44" s="127"/>
      <c r="G44" s="127"/>
      <c r="H44" s="127"/>
    </row>
    <row r="45" spans="1:8" ht="13.5" customHeight="1">
      <c r="A45" s="128"/>
      <c r="B45" s="128"/>
      <c r="C45" s="127"/>
      <c r="D45" s="127"/>
      <c r="E45" s="127"/>
      <c r="F45" s="127"/>
      <c r="G45" s="127"/>
      <c r="H45" s="127"/>
    </row>
    <row r="46" spans="1:8" ht="13.5" customHeight="1">
      <c r="A46" s="149"/>
      <c r="B46" s="149"/>
      <c r="C46" s="127"/>
      <c r="D46" s="127"/>
      <c r="E46" s="148" t="s">
        <v>108</v>
      </c>
      <c r="F46" s="148"/>
      <c r="G46" s="148" t="s">
        <v>109</v>
      </c>
      <c r="H46" s="148"/>
    </row>
    <row r="47" spans="1:8" ht="13.5" customHeight="1">
      <c r="A47" s="160"/>
      <c r="B47" s="160"/>
      <c r="C47" s="126"/>
      <c r="D47" s="126"/>
      <c r="E47" s="161"/>
      <c r="F47" s="161"/>
      <c r="G47" s="161"/>
      <c r="H47" s="161"/>
    </row>
    <row r="48" spans="1:8" ht="13.5" customHeight="1">
      <c r="A48" s="160"/>
      <c r="B48" s="160"/>
      <c r="C48" s="126"/>
      <c r="D48" s="126"/>
      <c r="E48" s="161"/>
      <c r="F48" s="161"/>
      <c r="G48" s="161"/>
      <c r="H48" s="161"/>
    </row>
    <row r="49" spans="3:5" ht="28.5" customHeight="1">
      <c r="C49" s="20"/>
      <c r="D49" s="18"/>
      <c r="E49" s="28"/>
    </row>
    <row r="50" spans="3:5" ht="13.5" customHeight="1">
      <c r="C50" s="20"/>
      <c r="D50" s="18"/>
      <c r="E50" s="23"/>
    </row>
    <row r="51" spans="4:5" ht="13.5" customHeight="1">
      <c r="D51" s="18"/>
      <c r="E51" s="19"/>
    </row>
    <row r="52" spans="4:5" ht="13.5" customHeight="1">
      <c r="D52" s="18"/>
      <c r="E52" s="27"/>
    </row>
    <row r="53" spans="4:5" ht="13.5" customHeight="1">
      <c r="D53" s="18"/>
      <c r="E53" s="19"/>
    </row>
    <row r="54" spans="4:5" ht="22.5" customHeight="1">
      <c r="D54" s="18"/>
      <c r="E54" s="29"/>
    </row>
    <row r="55" spans="4:5" ht="13.5" customHeight="1">
      <c r="D55" s="24"/>
      <c r="E55" s="25"/>
    </row>
    <row r="56" spans="2:5" ht="13.5" customHeight="1">
      <c r="B56" s="20"/>
      <c r="D56" s="24"/>
      <c r="E56" s="30"/>
    </row>
    <row r="57" spans="3:5" ht="13.5" customHeight="1">
      <c r="C57" s="20"/>
      <c r="D57" s="24"/>
      <c r="E57" s="31"/>
    </row>
    <row r="58" spans="3:5" ht="13.5" customHeight="1">
      <c r="C58" s="20"/>
      <c r="D58" s="26"/>
      <c r="E58" s="23"/>
    </row>
    <row r="59" spans="4:5" ht="13.5" customHeight="1">
      <c r="D59" s="18"/>
      <c r="E59" s="19"/>
    </row>
    <row r="60" spans="2:5" ht="13.5" customHeight="1">
      <c r="B60" s="20"/>
      <c r="D60" s="18"/>
      <c r="E60" s="21"/>
    </row>
    <row r="61" spans="3:5" ht="13.5" customHeight="1">
      <c r="C61" s="20"/>
      <c r="D61" s="18"/>
      <c r="E61" s="30"/>
    </row>
    <row r="62" spans="3:5" ht="13.5" customHeight="1">
      <c r="C62" s="20"/>
      <c r="D62" s="26"/>
      <c r="E62" s="23"/>
    </row>
    <row r="63" spans="4:5" ht="13.5" customHeight="1">
      <c r="D63" s="24"/>
      <c r="E63" s="19"/>
    </row>
    <row r="64" spans="3:5" ht="13.5" customHeight="1">
      <c r="C64" s="20"/>
      <c r="D64" s="24"/>
      <c r="E64" s="30"/>
    </row>
    <row r="65" spans="4:5" ht="22.5" customHeight="1">
      <c r="D65" s="26"/>
      <c r="E65" s="29"/>
    </row>
    <row r="66" spans="4:5" ht="13.5" customHeight="1">
      <c r="D66" s="18"/>
      <c r="E66" s="19"/>
    </row>
    <row r="67" spans="4:5" ht="13.5" customHeight="1">
      <c r="D67" s="26"/>
      <c r="E67" s="23"/>
    </row>
    <row r="68" spans="4:5" ht="13.5" customHeight="1">
      <c r="D68" s="18"/>
      <c r="E68" s="19"/>
    </row>
    <row r="69" spans="4:5" ht="13.5" customHeight="1">
      <c r="D69" s="18"/>
      <c r="E69" s="19"/>
    </row>
    <row r="70" spans="1:5" ht="13.5" customHeight="1">
      <c r="A70" s="20"/>
      <c r="D70" s="32"/>
      <c r="E70" s="30"/>
    </row>
    <row r="71" spans="2:5" ht="13.5" customHeight="1">
      <c r="B71" s="20"/>
      <c r="C71" s="20"/>
      <c r="D71" s="33"/>
      <c r="E71" s="30"/>
    </row>
    <row r="72" spans="2:5" ht="13.5" customHeight="1">
      <c r="B72" s="20"/>
      <c r="C72" s="20"/>
      <c r="D72" s="33"/>
      <c r="E72" s="21"/>
    </row>
    <row r="73" spans="2:5" ht="13.5" customHeight="1">
      <c r="B73" s="20"/>
      <c r="C73" s="20"/>
      <c r="D73" s="26"/>
      <c r="E73" s="27"/>
    </row>
    <row r="74" spans="4:5" ht="12.75">
      <c r="D74" s="18"/>
      <c r="E74" s="19"/>
    </row>
    <row r="75" spans="2:5" ht="12.75">
      <c r="B75" s="20"/>
      <c r="D75" s="18"/>
      <c r="E75" s="30"/>
    </row>
    <row r="76" spans="3:5" ht="12.75">
      <c r="C76" s="20"/>
      <c r="D76" s="18"/>
      <c r="E76" s="21"/>
    </row>
    <row r="77" spans="3:5" ht="12.75">
      <c r="C77" s="20"/>
      <c r="D77" s="26"/>
      <c r="E77" s="23"/>
    </row>
    <row r="78" spans="4:5" ht="12.75">
      <c r="D78" s="18"/>
      <c r="E78" s="19"/>
    </row>
    <row r="79" spans="4:5" ht="12.75">
      <c r="D79" s="18"/>
      <c r="E79" s="19"/>
    </row>
    <row r="80" spans="4:5" ht="12.75">
      <c r="D80" s="34"/>
      <c r="E80" s="35"/>
    </row>
    <row r="81" spans="4:5" ht="12.75">
      <c r="D81" s="18"/>
      <c r="E81" s="19"/>
    </row>
    <row r="82" spans="4:5" ht="12.75">
      <c r="D82" s="18"/>
      <c r="E82" s="19"/>
    </row>
    <row r="83" spans="4:5" ht="12.75">
      <c r="D83" s="18"/>
      <c r="E83" s="19"/>
    </row>
    <row r="84" spans="4:5" ht="12.75">
      <c r="D84" s="26"/>
      <c r="E84" s="23"/>
    </row>
    <row r="85" spans="4:5" ht="12.75">
      <c r="D85" s="18"/>
      <c r="E85" s="19"/>
    </row>
    <row r="86" spans="4:5" ht="12.75">
      <c r="D86" s="26"/>
      <c r="E86" s="23"/>
    </row>
    <row r="87" spans="4:5" ht="12.75">
      <c r="D87" s="18"/>
      <c r="E87" s="19"/>
    </row>
    <row r="88" spans="4:5" ht="12.75">
      <c r="D88" s="18"/>
      <c r="E88" s="19"/>
    </row>
    <row r="89" spans="4:5" ht="12.75">
      <c r="D89" s="18"/>
      <c r="E89" s="19"/>
    </row>
    <row r="90" spans="4:5" ht="12.75">
      <c r="D90" s="18"/>
      <c r="E90" s="19"/>
    </row>
    <row r="91" spans="1:5" ht="28.5" customHeight="1">
      <c r="A91" s="36"/>
      <c r="B91" s="36"/>
      <c r="C91" s="36"/>
      <c r="D91" s="37"/>
      <c r="E91" s="38"/>
    </row>
    <row r="92" spans="3:5" ht="12.75">
      <c r="C92" s="20"/>
      <c r="D92" s="18"/>
      <c r="E92" s="21"/>
    </row>
    <row r="93" spans="4:5" ht="12.75">
      <c r="D93" s="39"/>
      <c r="E93" s="40"/>
    </row>
    <row r="94" spans="4:5" ht="12.75">
      <c r="D94" s="18"/>
      <c r="E94" s="19"/>
    </row>
    <row r="95" spans="4:5" ht="12.75">
      <c r="D95" s="34"/>
      <c r="E95" s="35"/>
    </row>
    <row r="96" spans="4:5" ht="12.75">
      <c r="D96" s="34"/>
      <c r="E96" s="35"/>
    </row>
    <row r="97" spans="4:5" ht="12.75">
      <c r="D97" s="18"/>
      <c r="E97" s="19"/>
    </row>
    <row r="98" spans="4:5" ht="12.75">
      <c r="D98" s="26"/>
      <c r="E98" s="23"/>
    </row>
    <row r="99" spans="4:5" ht="12.75">
      <c r="D99" s="18"/>
      <c r="E99" s="19"/>
    </row>
    <row r="100" spans="4:5" ht="12.75">
      <c r="D100" s="18"/>
      <c r="E100" s="19"/>
    </row>
    <row r="101" spans="4:5" ht="12.75">
      <c r="D101" s="26"/>
      <c r="E101" s="23"/>
    </row>
    <row r="102" spans="4:5" ht="12.75">
      <c r="D102" s="18"/>
      <c r="E102" s="19"/>
    </row>
    <row r="103" spans="4:5" ht="12.75">
      <c r="D103" s="34"/>
      <c r="E103" s="35"/>
    </row>
    <row r="104" spans="4:5" ht="12.75">
      <c r="D104" s="26"/>
      <c r="E104" s="40"/>
    </row>
    <row r="105" spans="4:5" ht="12.75">
      <c r="D105" s="24"/>
      <c r="E105" s="35"/>
    </row>
    <row r="106" spans="4:5" ht="12.75">
      <c r="D106" s="26"/>
      <c r="E106" s="23"/>
    </row>
    <row r="107" spans="4:5" ht="12.75">
      <c r="D107" s="18"/>
      <c r="E107" s="19"/>
    </row>
    <row r="108" spans="3:5" ht="12.75">
      <c r="C108" s="20"/>
      <c r="D108" s="18"/>
      <c r="E108" s="21"/>
    </row>
    <row r="109" spans="4:5" ht="12.75">
      <c r="D109" s="24"/>
      <c r="E109" s="23"/>
    </row>
    <row r="110" spans="4:5" ht="12.75">
      <c r="D110" s="24"/>
      <c r="E110" s="35"/>
    </row>
    <row r="111" spans="3:5" ht="12.75">
      <c r="C111" s="20"/>
      <c r="D111" s="24"/>
      <c r="E111" s="41"/>
    </row>
    <row r="112" spans="3:5" ht="12.75">
      <c r="C112" s="20"/>
      <c r="D112" s="26"/>
      <c r="E112" s="27"/>
    </row>
    <row r="113" spans="4:5" ht="12.75">
      <c r="D113" s="18"/>
      <c r="E113" s="19"/>
    </row>
    <row r="114" spans="4:5" ht="12.75">
      <c r="D114" s="39"/>
      <c r="E114" s="42"/>
    </row>
    <row r="115" spans="4:5" ht="11.25" customHeight="1">
      <c r="D115" s="34"/>
      <c r="E115" s="35"/>
    </row>
    <row r="116" spans="2:5" ht="24" customHeight="1">
      <c r="B116" s="20"/>
      <c r="D116" s="34"/>
      <c r="E116" s="43"/>
    </row>
    <row r="117" spans="3:5" ht="15" customHeight="1">
      <c r="C117" s="20"/>
      <c r="D117" s="34"/>
      <c r="E117" s="43"/>
    </row>
    <row r="118" spans="4:5" ht="11.25" customHeight="1">
      <c r="D118" s="39"/>
      <c r="E118" s="40"/>
    </row>
    <row r="119" spans="4:5" ht="12.75">
      <c r="D119" s="34"/>
      <c r="E119" s="35"/>
    </row>
    <row r="120" spans="2:5" ht="13.5" customHeight="1">
      <c r="B120" s="20"/>
      <c r="D120" s="34"/>
      <c r="E120" s="44"/>
    </row>
    <row r="121" spans="3:5" ht="12.75" customHeight="1">
      <c r="C121" s="20"/>
      <c r="D121" s="34"/>
      <c r="E121" s="21"/>
    </row>
    <row r="122" spans="3:5" ht="12.75" customHeight="1">
      <c r="C122" s="20"/>
      <c r="D122" s="26"/>
      <c r="E122" s="27"/>
    </row>
    <row r="123" spans="4:5" ht="12.75">
      <c r="D123" s="18"/>
      <c r="E123" s="19"/>
    </row>
    <row r="124" spans="3:5" ht="12.75">
      <c r="C124" s="20"/>
      <c r="D124" s="18"/>
      <c r="E124" s="41"/>
    </row>
    <row r="125" spans="4:5" ht="12.75">
      <c r="D125" s="39"/>
      <c r="E125" s="40"/>
    </row>
    <row r="126" spans="4:5" ht="12.75">
      <c r="D126" s="34"/>
      <c r="E126" s="35"/>
    </row>
    <row r="127" spans="4:5" ht="12.75">
      <c r="D127" s="18"/>
      <c r="E127" s="19"/>
    </row>
    <row r="128" spans="1:5" ht="19.5" customHeight="1">
      <c r="A128" s="45"/>
      <c r="B128" s="5"/>
      <c r="C128" s="5"/>
      <c r="D128" s="5"/>
      <c r="E128" s="30"/>
    </row>
    <row r="129" spans="1:5" ht="15" customHeight="1">
      <c r="A129" s="20"/>
      <c r="D129" s="32"/>
      <c r="E129" s="30"/>
    </row>
    <row r="130" spans="1:5" ht="12.75">
      <c r="A130" s="20"/>
      <c r="B130" s="20"/>
      <c r="D130" s="32"/>
      <c r="E130" s="21"/>
    </row>
    <row r="131" spans="3:5" ht="12.75">
      <c r="C131" s="20"/>
      <c r="D131" s="18"/>
      <c r="E131" s="30"/>
    </row>
    <row r="132" spans="4:5" ht="12.75">
      <c r="D132" s="22"/>
      <c r="E132" s="23"/>
    </row>
    <row r="133" spans="2:5" ht="12.75">
      <c r="B133" s="20"/>
      <c r="D133" s="18"/>
      <c r="E133" s="21"/>
    </row>
    <row r="134" spans="3:5" ht="12.75">
      <c r="C134" s="20"/>
      <c r="D134" s="18"/>
      <c r="E134" s="21"/>
    </row>
    <row r="135" spans="4:5" ht="12.75">
      <c r="D135" s="26"/>
      <c r="E135" s="27"/>
    </row>
    <row r="136" spans="3:5" ht="22.5" customHeight="1">
      <c r="C136" s="20"/>
      <c r="D136" s="18"/>
      <c r="E136" s="28"/>
    </row>
    <row r="137" spans="4:5" ht="12.75">
      <c r="D137" s="18"/>
      <c r="E137" s="27"/>
    </row>
    <row r="138" spans="2:5" ht="12.75">
      <c r="B138" s="20"/>
      <c r="D138" s="24"/>
      <c r="E138" s="30"/>
    </row>
    <row r="139" spans="3:5" ht="12.75">
      <c r="C139" s="20"/>
      <c r="D139" s="24"/>
      <c r="E139" s="31"/>
    </row>
    <row r="140" spans="4:5" ht="12.75">
      <c r="D140" s="26"/>
      <c r="E140" s="23"/>
    </row>
    <row r="141" spans="1:5" ht="13.5" customHeight="1">
      <c r="A141" s="20"/>
      <c r="D141" s="32"/>
      <c r="E141" s="30"/>
    </row>
    <row r="142" spans="2:5" ht="13.5" customHeight="1">
      <c r="B142" s="20"/>
      <c r="D142" s="18"/>
      <c r="E142" s="30"/>
    </row>
    <row r="143" spans="3:5" ht="13.5" customHeight="1">
      <c r="C143" s="20"/>
      <c r="D143" s="18"/>
      <c r="E143" s="21"/>
    </row>
    <row r="144" spans="3:5" ht="12.75">
      <c r="C144" s="20"/>
      <c r="D144" s="26"/>
      <c r="E144" s="23"/>
    </row>
    <row r="145" spans="3:5" ht="12.75">
      <c r="C145" s="20"/>
      <c r="D145" s="18"/>
      <c r="E145" s="21"/>
    </row>
    <row r="146" spans="4:5" ht="12.75">
      <c r="D146" s="39"/>
      <c r="E146" s="40"/>
    </row>
    <row r="147" spans="3:5" ht="12.75">
      <c r="C147" s="20"/>
      <c r="D147" s="24"/>
      <c r="E147" s="41"/>
    </row>
    <row r="148" spans="3:5" ht="12.75">
      <c r="C148" s="20"/>
      <c r="D148" s="26"/>
      <c r="E148" s="27"/>
    </row>
    <row r="149" spans="4:5" ht="12.75">
      <c r="D149" s="39"/>
      <c r="E149" s="46"/>
    </row>
    <row r="150" spans="2:5" ht="12.75">
      <c r="B150" s="20"/>
      <c r="D150" s="34"/>
      <c r="E150" s="44"/>
    </row>
    <row r="151" spans="3:5" ht="12.75">
      <c r="C151" s="20"/>
      <c r="D151" s="34"/>
      <c r="E151" s="21"/>
    </row>
    <row r="152" spans="3:5" ht="12.75">
      <c r="C152" s="20"/>
      <c r="D152" s="26"/>
      <c r="E152" s="27"/>
    </row>
    <row r="153" spans="3:5" ht="12.75">
      <c r="C153" s="20"/>
      <c r="D153" s="26"/>
      <c r="E153" s="27"/>
    </row>
    <row r="154" spans="4:5" ht="12.75">
      <c r="D154" s="18"/>
      <c r="E154" s="19"/>
    </row>
    <row r="155" spans="1:5" s="47" customFormat="1" ht="18" customHeight="1">
      <c r="A155" s="150"/>
      <c r="B155" s="151"/>
      <c r="C155" s="151"/>
      <c r="D155" s="151"/>
      <c r="E155" s="151"/>
    </row>
    <row r="156" spans="1:5" ht="28.5" customHeight="1">
      <c r="A156" s="36"/>
      <c r="B156" s="36"/>
      <c r="C156" s="36"/>
      <c r="D156" s="37"/>
      <c r="E156" s="38"/>
    </row>
    <row r="158" spans="1:5" ht="15.75">
      <c r="A158" s="49"/>
      <c r="B158" s="20"/>
      <c r="C158" s="20"/>
      <c r="D158" s="50"/>
      <c r="E158" s="4"/>
    </row>
    <row r="159" spans="1:5" ht="12.75">
      <c r="A159" s="20"/>
      <c r="B159" s="20"/>
      <c r="C159" s="20"/>
      <c r="D159" s="50"/>
      <c r="E159" s="4"/>
    </row>
    <row r="160" spans="1:5" ht="17.25" customHeight="1">
      <c r="A160" s="20"/>
      <c r="B160" s="20"/>
      <c r="C160" s="20"/>
      <c r="D160" s="50"/>
      <c r="E160" s="4"/>
    </row>
    <row r="161" spans="1:5" ht="13.5" customHeight="1">
      <c r="A161" s="20"/>
      <c r="B161" s="20"/>
      <c r="C161" s="20"/>
      <c r="D161" s="50"/>
      <c r="E161" s="4"/>
    </row>
    <row r="162" spans="1:5" ht="12.75">
      <c r="A162" s="20"/>
      <c r="B162" s="20"/>
      <c r="C162" s="20"/>
      <c r="D162" s="50"/>
      <c r="E162" s="4"/>
    </row>
    <row r="163" spans="1:3" ht="12.75">
      <c r="A163" s="20"/>
      <c r="B163" s="20"/>
      <c r="C163" s="20"/>
    </row>
    <row r="164" spans="1:5" ht="12.75">
      <c r="A164" s="20"/>
      <c r="B164" s="20"/>
      <c r="C164" s="20"/>
      <c r="D164" s="50"/>
      <c r="E164" s="4"/>
    </row>
    <row r="165" spans="1:5" ht="12.75">
      <c r="A165" s="20"/>
      <c r="B165" s="20"/>
      <c r="C165" s="20"/>
      <c r="D165" s="50"/>
      <c r="E165" s="51"/>
    </row>
    <row r="166" spans="1:5" ht="12.75">
      <c r="A166" s="20"/>
      <c r="B166" s="20"/>
      <c r="C166" s="20"/>
      <c r="D166" s="50"/>
      <c r="E166" s="4"/>
    </row>
    <row r="167" spans="1:5" ht="22.5" customHeight="1">
      <c r="A167" s="20"/>
      <c r="B167" s="20"/>
      <c r="C167" s="20"/>
      <c r="D167" s="50"/>
      <c r="E167" s="28"/>
    </row>
    <row r="168" spans="4:5" ht="22.5" customHeight="1">
      <c r="D168" s="26"/>
      <c r="E168" s="29"/>
    </row>
  </sheetData>
  <sheetProtection/>
  <mergeCells count="27">
    <mergeCell ref="A48:B48"/>
    <mergeCell ref="E48:F48"/>
    <mergeCell ref="G48:H48"/>
    <mergeCell ref="A46:B46"/>
    <mergeCell ref="E46:F46"/>
    <mergeCell ref="G46:H46"/>
    <mergeCell ref="A47:B47"/>
    <mergeCell ref="E47:F47"/>
    <mergeCell ref="G47:H47"/>
    <mergeCell ref="E18:F18"/>
    <mergeCell ref="G18:H18"/>
    <mergeCell ref="A17:B17"/>
    <mergeCell ref="E17:F17"/>
    <mergeCell ref="G17:H17"/>
    <mergeCell ref="A43:B43"/>
    <mergeCell ref="E43:F43"/>
    <mergeCell ref="G43:H43"/>
    <mergeCell ref="A155:E155"/>
    <mergeCell ref="B4:H4"/>
    <mergeCell ref="B41:H41"/>
    <mergeCell ref="A1:H1"/>
    <mergeCell ref="A2:H2"/>
    <mergeCell ref="B16:H16"/>
    <mergeCell ref="B20:H20"/>
    <mergeCell ref="B30:H30"/>
    <mergeCell ref="B32:H32"/>
    <mergeCell ref="A18:B1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12">
      <selection activeCell="A135" sqref="A135:B135"/>
    </sheetView>
  </sheetViews>
  <sheetFormatPr defaultColWidth="11.421875" defaultRowHeight="12.75"/>
  <cols>
    <col min="1" max="1" width="11.00390625" style="72" customWidth="1"/>
    <col min="2" max="2" width="34.421875" style="73" customWidth="1"/>
    <col min="3" max="3" width="14.421875" style="84" customWidth="1"/>
    <col min="4" max="4" width="11.7109375" style="84" bestFit="1" customWidth="1"/>
    <col min="5" max="5" width="13.421875" style="84" customWidth="1"/>
    <col min="6" max="6" width="12.421875" style="84" customWidth="1"/>
    <col min="7" max="7" width="12.140625" style="84" customWidth="1"/>
    <col min="8" max="8" width="14.28125" style="84" customWidth="1"/>
    <col min="9" max="9" width="11.140625" style="84" customWidth="1"/>
    <col min="10" max="10" width="13.57421875" style="84" customWidth="1"/>
    <col min="11" max="11" width="13.00390625" style="84" customWidth="1"/>
    <col min="12" max="12" width="9.57421875" style="82" customWidth="1"/>
    <col min="13" max="16384" width="11.421875" style="3" customWidth="1"/>
  </cols>
  <sheetData>
    <row r="1" spans="1:11" ht="31.5" customHeight="1">
      <c r="A1" s="165" t="s">
        <v>105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57" customHeight="1">
      <c r="A2" s="164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3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2" s="4" customFormat="1" ht="67.5">
      <c r="A4" s="74" t="s">
        <v>18</v>
      </c>
      <c r="B4" s="74" t="s">
        <v>19</v>
      </c>
      <c r="C4" s="85" t="s">
        <v>49</v>
      </c>
      <c r="D4" s="83" t="s">
        <v>13</v>
      </c>
      <c r="E4" s="83" t="s">
        <v>53</v>
      </c>
      <c r="F4" s="83" t="s">
        <v>88</v>
      </c>
      <c r="G4" s="83" t="s">
        <v>87</v>
      </c>
      <c r="H4" s="83" t="s">
        <v>102</v>
      </c>
      <c r="I4" s="83" t="s">
        <v>20</v>
      </c>
      <c r="J4" s="85" t="s">
        <v>42</v>
      </c>
      <c r="K4" s="85" t="s">
        <v>50</v>
      </c>
      <c r="L4" s="81"/>
    </row>
    <row r="5" spans="1:12" s="4" customFormat="1" ht="45.75" customHeight="1">
      <c r="A5" s="86"/>
      <c r="B5" s="89" t="s">
        <v>96</v>
      </c>
      <c r="C5" s="90">
        <f>SUM(D5+E5+F5+G5+H5+I5)</f>
        <v>8510280</v>
      </c>
      <c r="D5" s="90">
        <v>501000</v>
      </c>
      <c r="E5" s="90">
        <v>888000</v>
      </c>
      <c r="F5" s="90">
        <f>SUM(F50+F70)</f>
        <v>307000</v>
      </c>
      <c r="G5" s="90">
        <f>SUM(G50)</f>
        <v>20000</v>
      </c>
      <c r="H5" s="90">
        <v>6754280</v>
      </c>
      <c r="I5" s="90">
        <v>40000</v>
      </c>
      <c r="J5" s="90">
        <v>8507252</v>
      </c>
      <c r="K5" s="90">
        <v>8540458</v>
      </c>
      <c r="L5" s="81"/>
    </row>
    <row r="6" spans="1:11" ht="12.75">
      <c r="A6" s="86"/>
      <c r="B6" s="87"/>
      <c r="C6" s="90"/>
      <c r="D6" s="88"/>
      <c r="E6" s="88"/>
      <c r="F6" s="88"/>
      <c r="G6" s="88"/>
      <c r="H6" s="88"/>
      <c r="I6" s="88"/>
      <c r="J6" s="88"/>
      <c r="K6" s="88"/>
    </row>
    <row r="7" spans="1:12" s="4" customFormat="1" ht="20.25" customHeight="1">
      <c r="A7" s="86">
        <v>1002</v>
      </c>
      <c r="B7" s="91" t="s">
        <v>72</v>
      </c>
      <c r="C7" s="90">
        <f>SUM(D7+E7+F7+G7+H7+I7)</f>
        <v>8510280</v>
      </c>
      <c r="D7" s="90">
        <f>SUM(D8+D50+D75+D89)</f>
        <v>501000</v>
      </c>
      <c r="E7" s="90">
        <v>888000</v>
      </c>
      <c r="F7" s="90">
        <f>SUM(F8+F50+F75+F89)</f>
        <v>307000</v>
      </c>
      <c r="G7" s="90">
        <f>SUM(G8+G50+G75+G89)</f>
        <v>20000</v>
      </c>
      <c r="H7" s="90">
        <f>SUM(H8+H50+H75+H89+H105+H124)</f>
        <v>6754280</v>
      </c>
      <c r="I7" s="90">
        <f>SUM(I8+I50+I75+I89+I105+I124)</f>
        <v>40000</v>
      </c>
      <c r="J7" s="90">
        <f>SUM(J8+J50+J75+J89+J105+J124)</f>
        <v>8511252</v>
      </c>
      <c r="K7" s="90">
        <f>SUM(K8+K50+K75+K89+K105+K124)</f>
        <v>8544458</v>
      </c>
      <c r="L7" s="81"/>
    </row>
    <row r="8" spans="1:12" s="4" customFormat="1" ht="31.5" customHeight="1">
      <c r="A8" s="86" t="s">
        <v>75</v>
      </c>
      <c r="B8" s="91" t="s">
        <v>73</v>
      </c>
      <c r="C8" s="90">
        <f>D8+E8+F8+G8+H8+I8</f>
        <v>332000</v>
      </c>
      <c r="D8" s="90">
        <f aca="true" t="shared" si="0" ref="D8:K8">D9+D45</f>
        <v>0</v>
      </c>
      <c r="E8" s="90">
        <f t="shared" si="0"/>
        <v>332000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90">
        <f t="shared" si="0"/>
        <v>232000</v>
      </c>
      <c r="K8" s="90">
        <f t="shared" si="0"/>
        <v>232000</v>
      </c>
      <c r="L8" s="81"/>
    </row>
    <row r="9" spans="1:12" s="4" customFormat="1" ht="12.75">
      <c r="A9" s="86">
        <v>3</v>
      </c>
      <c r="B9" s="91" t="s">
        <v>21</v>
      </c>
      <c r="C9" s="90">
        <f aca="true" t="shared" si="1" ref="C9:C16">D9+E9+F9+G9+H9+I20</f>
        <v>232000</v>
      </c>
      <c r="D9" s="90">
        <f>SUM(D10+D14+D41)</f>
        <v>0</v>
      </c>
      <c r="E9" s="90">
        <f aca="true" t="shared" si="2" ref="E9:K9">E10+E14+E41</f>
        <v>232000</v>
      </c>
      <c r="F9" s="90">
        <f t="shared" si="2"/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232000</v>
      </c>
      <c r="K9" s="90">
        <f t="shared" si="2"/>
        <v>232000</v>
      </c>
      <c r="L9" s="81"/>
    </row>
    <row r="10" spans="1:12" s="4" customFormat="1" ht="12.75">
      <c r="A10" s="86">
        <v>31</v>
      </c>
      <c r="B10" s="91" t="s">
        <v>22</v>
      </c>
      <c r="C10" s="90">
        <f t="shared" si="1"/>
        <v>0</v>
      </c>
      <c r="D10" s="90"/>
      <c r="E10" s="90"/>
      <c r="F10" s="90"/>
      <c r="G10" s="90"/>
      <c r="H10" s="90">
        <f>SUM(H11:H13)</f>
        <v>0</v>
      </c>
      <c r="I10" s="90">
        <f>SUM(I11:I13)</f>
        <v>0</v>
      </c>
      <c r="J10" s="90">
        <f>SUM(J11:J13)</f>
        <v>0</v>
      </c>
      <c r="K10" s="90">
        <f>SUM(K11:K13)</f>
        <v>0</v>
      </c>
      <c r="L10" s="81"/>
    </row>
    <row r="11" spans="1:11" ht="12.75">
      <c r="A11" s="92">
        <v>311</v>
      </c>
      <c r="B11" s="87" t="s">
        <v>23</v>
      </c>
      <c r="C11" s="90">
        <f t="shared" si="1"/>
        <v>0</v>
      </c>
      <c r="D11" s="88"/>
      <c r="E11" s="88"/>
      <c r="F11" s="88"/>
      <c r="G11" s="88"/>
      <c r="H11" s="88"/>
      <c r="I11" s="88"/>
      <c r="J11" s="88"/>
      <c r="K11" s="88"/>
    </row>
    <row r="12" spans="1:11" ht="12.75">
      <c r="A12" s="92">
        <v>312</v>
      </c>
      <c r="B12" s="87" t="s">
        <v>24</v>
      </c>
      <c r="C12" s="90">
        <f t="shared" si="1"/>
        <v>0</v>
      </c>
      <c r="D12" s="88"/>
      <c r="E12" s="88"/>
      <c r="F12" s="88"/>
      <c r="G12" s="88"/>
      <c r="H12" s="88"/>
      <c r="I12" s="88"/>
      <c r="J12" s="88"/>
      <c r="K12" s="88"/>
    </row>
    <row r="13" spans="1:11" ht="12.75">
      <c r="A13" s="92">
        <v>313</v>
      </c>
      <c r="B13" s="87" t="s">
        <v>25</v>
      </c>
      <c r="C13" s="90">
        <f t="shared" si="1"/>
        <v>0</v>
      </c>
      <c r="D13" s="88"/>
      <c r="E13" s="88"/>
      <c r="F13" s="88"/>
      <c r="G13" s="88"/>
      <c r="H13" s="88"/>
      <c r="I13" s="88"/>
      <c r="J13" s="88"/>
      <c r="K13" s="88"/>
    </row>
    <row r="14" spans="1:12" s="4" customFormat="1" ht="12.75">
      <c r="A14" s="86">
        <v>32</v>
      </c>
      <c r="B14" s="91" t="s">
        <v>26</v>
      </c>
      <c r="C14" s="90">
        <f t="shared" si="1"/>
        <v>226000</v>
      </c>
      <c r="D14" s="90">
        <f>SUM(D15+D19+D26+D35)</f>
        <v>0</v>
      </c>
      <c r="E14" s="90">
        <f aca="true" t="shared" si="3" ref="E14:K14">E15+E19+E26+E35</f>
        <v>226000</v>
      </c>
      <c r="F14" s="90">
        <f t="shared" si="3"/>
        <v>0</v>
      </c>
      <c r="G14" s="90">
        <f t="shared" si="3"/>
        <v>0</v>
      </c>
      <c r="H14" s="90">
        <f t="shared" si="3"/>
        <v>0</v>
      </c>
      <c r="I14" s="90">
        <f t="shared" si="3"/>
        <v>0</v>
      </c>
      <c r="J14" s="90">
        <f t="shared" si="3"/>
        <v>226000</v>
      </c>
      <c r="K14" s="90">
        <f t="shared" si="3"/>
        <v>226000</v>
      </c>
      <c r="L14" s="81"/>
    </row>
    <row r="15" spans="1:11" ht="12.75">
      <c r="A15" s="92">
        <v>321</v>
      </c>
      <c r="B15" s="87" t="s">
        <v>27</v>
      </c>
      <c r="C15" s="90">
        <f t="shared" si="1"/>
        <v>22000</v>
      </c>
      <c r="D15" s="88"/>
      <c r="E15" s="88">
        <v>22000</v>
      </c>
      <c r="F15" s="88"/>
      <c r="G15" s="88"/>
      <c r="H15" s="88"/>
      <c r="I15" s="88"/>
      <c r="J15" s="88">
        <v>22000</v>
      </c>
      <c r="K15" s="88">
        <v>22000</v>
      </c>
    </row>
    <row r="16" spans="1:11" ht="12.75">
      <c r="A16" s="93">
        <v>3211</v>
      </c>
      <c r="B16" s="94" t="s">
        <v>51</v>
      </c>
      <c r="C16" s="90">
        <f t="shared" si="1"/>
        <v>19000</v>
      </c>
      <c r="D16" s="88"/>
      <c r="E16" s="95">
        <v>19000</v>
      </c>
      <c r="F16" s="95"/>
      <c r="G16" s="88"/>
      <c r="H16" s="88"/>
      <c r="I16" s="88"/>
      <c r="J16" s="88">
        <v>19000</v>
      </c>
      <c r="K16" s="88">
        <v>19000</v>
      </c>
    </row>
    <row r="17" spans="1:11" ht="16.5" customHeight="1">
      <c r="A17" s="93">
        <v>3212</v>
      </c>
      <c r="B17" s="94" t="s">
        <v>110</v>
      </c>
      <c r="C17" s="90"/>
      <c r="D17" s="88"/>
      <c r="E17" s="95"/>
      <c r="F17" s="95"/>
      <c r="G17" s="88"/>
      <c r="H17" s="88"/>
      <c r="I17" s="88"/>
      <c r="J17" s="88"/>
      <c r="K17" s="88"/>
    </row>
    <row r="18" spans="1:11" ht="12.75">
      <c r="A18" s="93">
        <v>3213</v>
      </c>
      <c r="B18" s="94" t="s">
        <v>52</v>
      </c>
      <c r="C18" s="90">
        <f aca="true" t="shared" si="4" ref="C18:C71">D18+E18+F18+G18+H18+I28</f>
        <v>3000</v>
      </c>
      <c r="D18" s="88"/>
      <c r="E18" s="95">
        <v>3000</v>
      </c>
      <c r="F18" s="95"/>
      <c r="G18" s="88"/>
      <c r="H18" s="88"/>
      <c r="I18" s="88"/>
      <c r="J18" s="88">
        <v>3000</v>
      </c>
      <c r="K18" s="88">
        <v>3000</v>
      </c>
    </row>
    <row r="19" spans="1:11" ht="12.75">
      <c r="A19" s="92">
        <v>322</v>
      </c>
      <c r="B19" s="87" t="s">
        <v>28</v>
      </c>
      <c r="C19" s="90">
        <f t="shared" si="4"/>
        <v>111000</v>
      </c>
      <c r="D19" s="90">
        <f aca="true" t="shared" si="5" ref="D19:K19">SUM(D20:D25)</f>
        <v>0</v>
      </c>
      <c r="E19" s="90">
        <f t="shared" si="5"/>
        <v>111000</v>
      </c>
      <c r="F19" s="90">
        <f t="shared" si="5"/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90">
        <f t="shared" si="5"/>
        <v>111000</v>
      </c>
      <c r="K19" s="90">
        <f t="shared" si="5"/>
        <v>111000</v>
      </c>
    </row>
    <row r="20" spans="1:12" s="4" customFormat="1" ht="25.5">
      <c r="A20" s="93">
        <v>3221</v>
      </c>
      <c r="B20" s="94" t="s">
        <v>54</v>
      </c>
      <c r="C20" s="90">
        <f t="shared" si="4"/>
        <v>70000</v>
      </c>
      <c r="D20" s="88"/>
      <c r="E20" s="95">
        <v>70000</v>
      </c>
      <c r="F20" s="95"/>
      <c r="G20" s="90"/>
      <c r="H20" s="88"/>
      <c r="I20" s="90"/>
      <c r="J20" s="88">
        <v>70000</v>
      </c>
      <c r="K20" s="88">
        <v>70000</v>
      </c>
      <c r="L20" s="81"/>
    </row>
    <row r="21" spans="1:12" s="4" customFormat="1" ht="12.75">
      <c r="A21" s="93">
        <v>3222</v>
      </c>
      <c r="B21" s="94" t="s">
        <v>89</v>
      </c>
      <c r="C21" s="90">
        <f t="shared" si="4"/>
        <v>0</v>
      </c>
      <c r="D21" s="88"/>
      <c r="E21" s="95"/>
      <c r="F21" s="95"/>
      <c r="G21" s="90"/>
      <c r="H21" s="88"/>
      <c r="I21" s="90"/>
      <c r="J21" s="88"/>
      <c r="K21" s="88"/>
      <c r="L21" s="81"/>
    </row>
    <row r="22" spans="1:11" ht="12.75">
      <c r="A22" s="93">
        <v>3223</v>
      </c>
      <c r="B22" s="94" t="s">
        <v>55</v>
      </c>
      <c r="C22" s="90">
        <f t="shared" si="4"/>
        <v>8000</v>
      </c>
      <c r="D22" s="88"/>
      <c r="E22" s="95">
        <v>8000</v>
      </c>
      <c r="F22" s="95"/>
      <c r="G22" s="88"/>
      <c r="H22" s="88"/>
      <c r="I22" s="88"/>
      <c r="J22" s="88">
        <v>8000</v>
      </c>
      <c r="K22" s="88">
        <v>8000</v>
      </c>
    </row>
    <row r="23" spans="1:12" s="4" customFormat="1" ht="25.5">
      <c r="A23" s="93">
        <v>3224</v>
      </c>
      <c r="B23" s="94" t="s">
        <v>56</v>
      </c>
      <c r="C23" s="90">
        <f t="shared" si="4"/>
        <v>22000</v>
      </c>
      <c r="D23" s="88"/>
      <c r="E23" s="95">
        <v>22000</v>
      </c>
      <c r="F23" s="95"/>
      <c r="G23" s="90"/>
      <c r="H23" s="90"/>
      <c r="I23" s="90"/>
      <c r="J23" s="88">
        <v>22000</v>
      </c>
      <c r="K23" s="88">
        <v>22000</v>
      </c>
      <c r="L23" s="81"/>
    </row>
    <row r="24" spans="1:12" s="4" customFormat="1" ht="12.75">
      <c r="A24" s="93">
        <v>3225</v>
      </c>
      <c r="B24" s="94" t="s">
        <v>57</v>
      </c>
      <c r="C24" s="90">
        <f t="shared" si="4"/>
        <v>8000</v>
      </c>
      <c r="D24" s="88"/>
      <c r="E24" s="95">
        <v>8000</v>
      </c>
      <c r="F24" s="95"/>
      <c r="G24" s="90"/>
      <c r="H24" s="90"/>
      <c r="I24" s="90"/>
      <c r="J24" s="88">
        <v>8000</v>
      </c>
      <c r="K24" s="88">
        <v>8000</v>
      </c>
      <c r="L24" s="81"/>
    </row>
    <row r="25" spans="1:11" ht="13.5" customHeight="1">
      <c r="A25" s="93">
        <v>3227</v>
      </c>
      <c r="B25" s="96" t="s">
        <v>106</v>
      </c>
      <c r="C25" s="90">
        <f t="shared" si="4"/>
        <v>3000</v>
      </c>
      <c r="D25" s="88"/>
      <c r="E25" s="95">
        <v>3000</v>
      </c>
      <c r="F25" s="95"/>
      <c r="G25" s="88"/>
      <c r="H25" s="88"/>
      <c r="I25" s="88"/>
      <c r="J25" s="88">
        <v>3000</v>
      </c>
      <c r="K25" s="88">
        <v>3000</v>
      </c>
    </row>
    <row r="26" spans="1:11" ht="12.75">
      <c r="A26" s="92">
        <v>323</v>
      </c>
      <c r="B26" s="87" t="s">
        <v>29</v>
      </c>
      <c r="C26" s="90">
        <f t="shared" si="4"/>
        <v>82000</v>
      </c>
      <c r="D26" s="88"/>
      <c r="E26" s="88">
        <v>82000</v>
      </c>
      <c r="F26" s="88"/>
      <c r="G26" s="88"/>
      <c r="H26" s="88"/>
      <c r="I26" s="88"/>
      <c r="J26" s="88">
        <v>82000</v>
      </c>
      <c r="K26" s="88">
        <v>82000</v>
      </c>
    </row>
    <row r="27" spans="1:11" ht="12.75">
      <c r="A27" s="93">
        <v>3231</v>
      </c>
      <c r="B27" s="94" t="s">
        <v>58</v>
      </c>
      <c r="C27" s="90">
        <f t="shared" si="4"/>
        <v>17000</v>
      </c>
      <c r="D27" s="88"/>
      <c r="E27" s="95">
        <v>17000</v>
      </c>
      <c r="F27" s="95"/>
      <c r="G27" s="88"/>
      <c r="H27" s="88"/>
      <c r="I27" s="88"/>
      <c r="J27" s="88">
        <v>17000</v>
      </c>
      <c r="K27" s="88">
        <v>17000</v>
      </c>
    </row>
    <row r="28" spans="1:12" s="4" customFormat="1" ht="12.75" customHeight="1">
      <c r="A28" s="93">
        <v>3232</v>
      </c>
      <c r="B28" s="94" t="s">
        <v>59</v>
      </c>
      <c r="C28" s="90">
        <f t="shared" si="4"/>
        <v>10000</v>
      </c>
      <c r="D28" s="88"/>
      <c r="E28" s="95">
        <v>10000</v>
      </c>
      <c r="F28" s="95"/>
      <c r="G28" s="90"/>
      <c r="H28" s="90"/>
      <c r="I28" s="90"/>
      <c r="J28" s="88">
        <v>10000</v>
      </c>
      <c r="K28" s="88">
        <v>10000</v>
      </c>
      <c r="L28" s="81"/>
    </row>
    <row r="29" spans="1:12" s="4" customFormat="1" ht="12.75">
      <c r="A29" s="93">
        <v>3233</v>
      </c>
      <c r="B29" s="94" t="s">
        <v>60</v>
      </c>
      <c r="C29" s="90">
        <f t="shared" si="4"/>
        <v>4000</v>
      </c>
      <c r="D29" s="88"/>
      <c r="E29" s="95">
        <v>4000</v>
      </c>
      <c r="F29" s="95"/>
      <c r="G29" s="90"/>
      <c r="H29" s="90"/>
      <c r="I29" s="90"/>
      <c r="J29" s="88">
        <v>4000</v>
      </c>
      <c r="K29" s="88">
        <v>4000</v>
      </c>
      <c r="L29" s="81"/>
    </row>
    <row r="30" spans="1:12" s="4" customFormat="1" ht="12.75">
      <c r="A30" s="93">
        <v>3234</v>
      </c>
      <c r="B30" s="94" t="s">
        <v>61</v>
      </c>
      <c r="C30" s="90">
        <f t="shared" si="4"/>
        <v>37000</v>
      </c>
      <c r="D30" s="88"/>
      <c r="E30" s="95">
        <v>37000</v>
      </c>
      <c r="F30" s="95"/>
      <c r="G30" s="90"/>
      <c r="H30" s="90"/>
      <c r="I30" s="90"/>
      <c r="J30" s="88">
        <v>37000</v>
      </c>
      <c r="K30" s="88">
        <v>37000</v>
      </c>
      <c r="L30" s="81"/>
    </row>
    <row r="31" spans="1:11" ht="12.75">
      <c r="A31" s="93">
        <v>3236</v>
      </c>
      <c r="B31" s="94" t="s">
        <v>62</v>
      </c>
      <c r="C31" s="90">
        <f t="shared" si="4"/>
        <v>0</v>
      </c>
      <c r="D31" s="88"/>
      <c r="E31" s="95"/>
      <c r="F31" s="95"/>
      <c r="G31" s="88"/>
      <c r="H31" s="88"/>
      <c r="I31" s="88"/>
      <c r="J31" s="88"/>
      <c r="K31" s="88"/>
    </row>
    <row r="32" spans="1:11" ht="12.75">
      <c r="A32" s="93">
        <v>3237</v>
      </c>
      <c r="B32" s="94" t="s">
        <v>63</v>
      </c>
      <c r="C32" s="90">
        <f t="shared" si="4"/>
        <v>2000</v>
      </c>
      <c r="D32" s="88"/>
      <c r="E32" s="95">
        <v>2000</v>
      </c>
      <c r="F32" s="95"/>
      <c r="G32" s="88"/>
      <c r="H32" s="88"/>
      <c r="I32" s="88"/>
      <c r="J32" s="88">
        <v>2000</v>
      </c>
      <c r="K32" s="88">
        <v>2000</v>
      </c>
    </row>
    <row r="33" spans="1:11" ht="12.75">
      <c r="A33" s="93">
        <v>3238</v>
      </c>
      <c r="B33" s="94" t="s">
        <v>64</v>
      </c>
      <c r="C33" s="90">
        <f t="shared" si="4"/>
        <v>10000</v>
      </c>
      <c r="D33" s="88"/>
      <c r="E33" s="95">
        <v>10000</v>
      </c>
      <c r="F33" s="95"/>
      <c r="G33" s="88"/>
      <c r="H33" s="88"/>
      <c r="I33" s="88"/>
      <c r="J33" s="88">
        <v>10000</v>
      </c>
      <c r="K33" s="88">
        <v>10000</v>
      </c>
    </row>
    <row r="34" spans="1:11" ht="12.75">
      <c r="A34" s="93">
        <v>3239</v>
      </c>
      <c r="B34" s="94" t="s">
        <v>65</v>
      </c>
      <c r="C34" s="90">
        <f t="shared" si="4"/>
        <v>2000</v>
      </c>
      <c r="D34" s="88"/>
      <c r="E34" s="95">
        <v>2000</v>
      </c>
      <c r="F34" s="95"/>
      <c r="G34" s="88"/>
      <c r="H34" s="88"/>
      <c r="I34" s="88"/>
      <c r="J34" s="88">
        <v>2000</v>
      </c>
      <c r="K34" s="88">
        <v>2000</v>
      </c>
    </row>
    <row r="35" spans="1:12" s="4" customFormat="1" ht="12.75" customHeight="1">
      <c r="A35" s="92">
        <v>329</v>
      </c>
      <c r="B35" s="87" t="s">
        <v>30</v>
      </c>
      <c r="C35" s="90">
        <f t="shared" si="4"/>
        <v>11000</v>
      </c>
      <c r="D35" s="90">
        <f>SUM(D36:D40)</f>
        <v>0</v>
      </c>
      <c r="E35" s="88">
        <f>SUM(E36:E40)</f>
        <v>11000</v>
      </c>
      <c r="F35" s="88"/>
      <c r="G35" s="90"/>
      <c r="H35" s="90"/>
      <c r="I35" s="90"/>
      <c r="J35" s="88">
        <v>11000</v>
      </c>
      <c r="K35" s="88">
        <v>11000</v>
      </c>
      <c r="L35" s="81"/>
    </row>
    <row r="36" spans="1:12" s="4" customFormat="1" ht="12.75">
      <c r="A36" s="93">
        <v>3292</v>
      </c>
      <c r="B36" s="94" t="s">
        <v>66</v>
      </c>
      <c r="C36" s="90">
        <f t="shared" si="4"/>
        <v>2800</v>
      </c>
      <c r="D36" s="88"/>
      <c r="E36" s="95">
        <v>2800</v>
      </c>
      <c r="F36" s="95"/>
      <c r="G36" s="90"/>
      <c r="H36" s="90"/>
      <c r="I36" s="90"/>
      <c r="J36" s="88">
        <v>2800</v>
      </c>
      <c r="K36" s="88">
        <v>2800</v>
      </c>
      <c r="L36" s="81"/>
    </row>
    <row r="37" spans="1:12" s="4" customFormat="1" ht="12.75">
      <c r="A37" s="93">
        <v>3293</v>
      </c>
      <c r="B37" s="94" t="s">
        <v>67</v>
      </c>
      <c r="C37" s="90">
        <f t="shared" si="4"/>
        <v>2000</v>
      </c>
      <c r="D37" s="88"/>
      <c r="E37" s="95">
        <v>2000</v>
      </c>
      <c r="F37" s="95"/>
      <c r="G37" s="90"/>
      <c r="H37" s="90"/>
      <c r="I37" s="90"/>
      <c r="J37" s="88">
        <v>2000</v>
      </c>
      <c r="K37" s="88">
        <v>2000</v>
      </c>
      <c r="L37" s="81"/>
    </row>
    <row r="38" spans="1:11" ht="12.75">
      <c r="A38" s="93">
        <v>3294</v>
      </c>
      <c r="B38" s="94" t="s">
        <v>68</v>
      </c>
      <c r="C38" s="90">
        <f t="shared" si="4"/>
        <v>1200</v>
      </c>
      <c r="D38" s="88"/>
      <c r="E38" s="95">
        <v>1200</v>
      </c>
      <c r="F38" s="95"/>
      <c r="G38" s="88"/>
      <c r="H38" s="88"/>
      <c r="I38" s="88"/>
      <c r="J38" s="88">
        <v>1200</v>
      </c>
      <c r="K38" s="88">
        <v>1200</v>
      </c>
    </row>
    <row r="39" spans="1:11" ht="12.75">
      <c r="A39" s="93">
        <v>3295</v>
      </c>
      <c r="B39" s="94" t="s">
        <v>69</v>
      </c>
      <c r="C39" s="90">
        <f t="shared" si="4"/>
        <v>3000</v>
      </c>
      <c r="D39" s="88"/>
      <c r="E39" s="95">
        <v>3000</v>
      </c>
      <c r="F39" s="95"/>
      <c r="G39" s="88"/>
      <c r="H39" s="88"/>
      <c r="I39" s="88"/>
      <c r="J39" s="88">
        <v>3000</v>
      </c>
      <c r="K39" s="88">
        <v>3000</v>
      </c>
    </row>
    <row r="40" spans="1:11" ht="16.5" customHeight="1">
      <c r="A40" s="93">
        <v>3299</v>
      </c>
      <c r="B40" s="94" t="s">
        <v>30</v>
      </c>
      <c r="C40" s="90">
        <v>2000</v>
      </c>
      <c r="D40" s="88"/>
      <c r="E40" s="95">
        <v>2000</v>
      </c>
      <c r="F40" s="95"/>
      <c r="G40" s="88"/>
      <c r="H40" s="88"/>
      <c r="I40" s="88"/>
      <c r="J40" s="88">
        <v>2000</v>
      </c>
      <c r="K40" s="88">
        <v>2000</v>
      </c>
    </row>
    <row r="41" spans="1:12" s="4" customFormat="1" ht="18" customHeight="1">
      <c r="A41" s="86">
        <v>34</v>
      </c>
      <c r="B41" s="91" t="s">
        <v>31</v>
      </c>
      <c r="C41" s="90">
        <v>6000</v>
      </c>
      <c r="D41" s="90">
        <f>D42+SUM(D42:D44)</f>
        <v>0</v>
      </c>
      <c r="E41" s="90">
        <f>E42</f>
        <v>6000</v>
      </c>
      <c r="F41" s="90"/>
      <c r="G41" s="90"/>
      <c r="H41" s="90"/>
      <c r="I41" s="90"/>
      <c r="J41" s="90">
        <v>6000</v>
      </c>
      <c r="K41" s="90">
        <v>6000</v>
      </c>
      <c r="L41" s="81"/>
    </row>
    <row r="42" spans="1:11" ht="12.75">
      <c r="A42" s="92">
        <v>343</v>
      </c>
      <c r="B42" s="87" t="s">
        <v>32</v>
      </c>
      <c r="C42" s="90">
        <v>6000</v>
      </c>
      <c r="D42" s="88"/>
      <c r="E42" s="88">
        <v>6000</v>
      </c>
      <c r="F42" s="88"/>
      <c r="G42" s="88"/>
      <c r="H42" s="88"/>
      <c r="I42" s="88"/>
      <c r="J42" s="88">
        <v>6000</v>
      </c>
      <c r="K42" s="88">
        <v>6000</v>
      </c>
    </row>
    <row r="43" spans="1:11" ht="25.5">
      <c r="A43" s="93">
        <v>3431</v>
      </c>
      <c r="B43" s="94" t="s">
        <v>70</v>
      </c>
      <c r="C43" s="90">
        <v>5500</v>
      </c>
      <c r="D43" s="88"/>
      <c r="E43" s="95">
        <v>5500</v>
      </c>
      <c r="F43" s="95"/>
      <c r="G43" s="88"/>
      <c r="H43" s="88"/>
      <c r="I43" s="88"/>
      <c r="J43" s="88">
        <v>5500</v>
      </c>
      <c r="K43" s="88">
        <v>5500</v>
      </c>
    </row>
    <row r="44" spans="1:11" ht="12.75">
      <c r="A44" s="93">
        <v>3433</v>
      </c>
      <c r="B44" s="94" t="s">
        <v>71</v>
      </c>
      <c r="C44" s="90">
        <f t="shared" si="4"/>
        <v>500</v>
      </c>
      <c r="D44" s="88"/>
      <c r="E44" s="95">
        <v>500</v>
      </c>
      <c r="F44" s="95"/>
      <c r="G44" s="88"/>
      <c r="H44" s="88"/>
      <c r="I44" s="88"/>
      <c r="J44" s="88">
        <v>500</v>
      </c>
      <c r="K44" s="88">
        <v>500</v>
      </c>
    </row>
    <row r="45" spans="1:11" ht="25.5">
      <c r="A45" s="86">
        <v>4</v>
      </c>
      <c r="B45" s="91" t="s">
        <v>34</v>
      </c>
      <c r="C45" s="90">
        <f t="shared" si="4"/>
        <v>100000</v>
      </c>
      <c r="D45" s="88"/>
      <c r="E45" s="90">
        <v>100000</v>
      </c>
      <c r="F45" s="88"/>
      <c r="G45" s="88"/>
      <c r="H45" s="88"/>
      <c r="I45" s="88"/>
      <c r="J45" s="88"/>
      <c r="K45" s="88"/>
    </row>
    <row r="46" spans="1:12" s="4" customFormat="1" ht="25.5">
      <c r="A46" s="86">
        <v>42</v>
      </c>
      <c r="B46" s="91" t="s">
        <v>35</v>
      </c>
      <c r="C46" s="90">
        <f t="shared" si="4"/>
        <v>20000</v>
      </c>
      <c r="D46" s="90">
        <f>SUM(D47:D48)</f>
        <v>0</v>
      </c>
      <c r="E46" s="90">
        <f>SUM(E47:E48)</f>
        <v>20000</v>
      </c>
      <c r="F46" s="90">
        <f>SUM(F47:F48)</f>
        <v>0</v>
      </c>
      <c r="G46" s="90">
        <f>SUM(G47:G48)</f>
        <v>0</v>
      </c>
      <c r="H46" s="90">
        <f>SUM(H47:H48)</f>
        <v>0</v>
      </c>
      <c r="I46" s="90"/>
      <c r="J46" s="90"/>
      <c r="K46" s="90"/>
      <c r="L46" s="81"/>
    </row>
    <row r="47" spans="1:11" ht="12.75">
      <c r="A47" s="92">
        <v>422</v>
      </c>
      <c r="B47" s="87" t="s">
        <v>33</v>
      </c>
      <c r="C47" s="90">
        <f t="shared" si="4"/>
        <v>20000</v>
      </c>
      <c r="D47" s="88"/>
      <c r="E47" s="88">
        <v>20000</v>
      </c>
      <c r="F47" s="88"/>
      <c r="G47" s="88"/>
      <c r="H47" s="88"/>
      <c r="I47" s="88"/>
      <c r="J47" s="88"/>
      <c r="K47" s="88"/>
    </row>
    <row r="48" spans="1:11" ht="25.5">
      <c r="A48" s="92">
        <v>424</v>
      </c>
      <c r="B48" s="87" t="s">
        <v>36</v>
      </c>
      <c r="C48" s="90">
        <f t="shared" si="4"/>
        <v>0</v>
      </c>
      <c r="D48" s="88"/>
      <c r="E48" s="88"/>
      <c r="F48" s="88"/>
      <c r="G48" s="88"/>
      <c r="H48" s="88"/>
      <c r="I48" s="88"/>
      <c r="J48" s="88"/>
      <c r="K48" s="88"/>
    </row>
    <row r="49" spans="1:12" s="4" customFormat="1" ht="27.75" customHeight="1">
      <c r="A49" s="92">
        <v>451</v>
      </c>
      <c r="B49" s="87" t="s">
        <v>90</v>
      </c>
      <c r="C49" s="90">
        <f t="shared" si="4"/>
        <v>80000</v>
      </c>
      <c r="D49" s="90"/>
      <c r="E49" s="88">
        <v>80000</v>
      </c>
      <c r="F49" s="90"/>
      <c r="G49" s="90"/>
      <c r="H49" s="90"/>
      <c r="I49" s="90"/>
      <c r="J49" s="90"/>
      <c r="K49" s="90"/>
      <c r="L49" s="81"/>
    </row>
    <row r="50" spans="1:12" s="4" customFormat="1" ht="25.5">
      <c r="A50" s="86" t="s">
        <v>76</v>
      </c>
      <c r="B50" s="91" t="s">
        <v>74</v>
      </c>
      <c r="C50" s="90">
        <f>D50+E50+F50+G50+H50+I50</f>
        <v>1315000</v>
      </c>
      <c r="D50" s="90">
        <f>D51</f>
        <v>421000</v>
      </c>
      <c r="E50" s="90">
        <f>E51</f>
        <v>556000</v>
      </c>
      <c r="F50" s="90">
        <f>F51</f>
        <v>307000</v>
      </c>
      <c r="G50" s="90">
        <f>G51+G70</f>
        <v>20000</v>
      </c>
      <c r="H50" s="90">
        <f>H51+H70</f>
        <v>1000</v>
      </c>
      <c r="I50" s="90">
        <f>I51+I70</f>
        <v>10000</v>
      </c>
      <c r="J50" s="90">
        <f>J51+J70</f>
        <v>1383000</v>
      </c>
      <c r="K50" s="90">
        <f>K51+K70</f>
        <v>1383000</v>
      </c>
      <c r="L50" s="81"/>
    </row>
    <row r="51" spans="1:12" s="4" customFormat="1" ht="12.75">
      <c r="A51" s="86">
        <v>3</v>
      </c>
      <c r="B51" s="91" t="s">
        <v>21</v>
      </c>
      <c r="C51" s="90">
        <f>D51+E51+F51+G51+H51+I51</f>
        <v>1307000</v>
      </c>
      <c r="D51" s="90">
        <f aca="true" t="shared" si="6" ref="D51:K51">D52+D67</f>
        <v>421000</v>
      </c>
      <c r="E51" s="90">
        <f t="shared" si="6"/>
        <v>556000</v>
      </c>
      <c r="F51" s="90">
        <f t="shared" si="6"/>
        <v>307000</v>
      </c>
      <c r="G51" s="90">
        <f t="shared" si="6"/>
        <v>12000</v>
      </c>
      <c r="H51" s="90">
        <f t="shared" si="6"/>
        <v>1000</v>
      </c>
      <c r="I51" s="90">
        <f t="shared" si="6"/>
        <v>10000</v>
      </c>
      <c r="J51" s="90">
        <f t="shared" si="6"/>
        <v>1375000</v>
      </c>
      <c r="K51" s="90">
        <f t="shared" si="6"/>
        <v>1375000</v>
      </c>
      <c r="L51" s="81"/>
    </row>
    <row r="52" spans="1:11" ht="12.75">
      <c r="A52" s="86">
        <v>32</v>
      </c>
      <c r="B52" s="91" t="s">
        <v>26</v>
      </c>
      <c r="C52" s="90">
        <f>D52+E52+F52+G52+H52+I52</f>
        <v>1306000</v>
      </c>
      <c r="D52" s="90">
        <f>D53+D54+D60+D66</f>
        <v>420000</v>
      </c>
      <c r="E52" s="90">
        <f aca="true" t="shared" si="7" ref="E52:K52">SUM(E53+E54+E60+E65)</f>
        <v>556000</v>
      </c>
      <c r="F52" s="90">
        <f t="shared" si="7"/>
        <v>307000</v>
      </c>
      <c r="G52" s="90">
        <f t="shared" si="7"/>
        <v>12000</v>
      </c>
      <c r="H52" s="90">
        <f t="shared" si="7"/>
        <v>1000</v>
      </c>
      <c r="I52" s="90">
        <f t="shared" si="7"/>
        <v>10000</v>
      </c>
      <c r="J52" s="90">
        <f t="shared" si="7"/>
        <v>1374000</v>
      </c>
      <c r="K52" s="90">
        <f t="shared" si="7"/>
        <v>1374000</v>
      </c>
    </row>
    <row r="53" spans="1:11" ht="12.75">
      <c r="A53" s="92">
        <v>321</v>
      </c>
      <c r="B53" s="87" t="s">
        <v>27</v>
      </c>
      <c r="C53" s="88">
        <f>D53+E53+F53+G53+H53+I53</f>
        <v>11000</v>
      </c>
      <c r="D53" s="88"/>
      <c r="E53" s="88">
        <v>0</v>
      </c>
      <c r="F53" s="88"/>
      <c r="G53" s="88"/>
      <c r="H53" s="88">
        <v>1000</v>
      </c>
      <c r="I53" s="88">
        <v>10000</v>
      </c>
      <c r="J53" s="88">
        <v>11000</v>
      </c>
      <c r="K53" s="88">
        <v>11000</v>
      </c>
    </row>
    <row r="54" spans="1:11" ht="12.75">
      <c r="A54" s="92">
        <v>322</v>
      </c>
      <c r="B54" s="87" t="s">
        <v>28</v>
      </c>
      <c r="C54" s="88">
        <f t="shared" si="4"/>
        <v>645000</v>
      </c>
      <c r="D54" s="88"/>
      <c r="E54" s="88">
        <f aca="true" t="shared" si="8" ref="E54:K54">SUM(E55:E59)</f>
        <v>327000</v>
      </c>
      <c r="F54" s="88">
        <f t="shared" si="8"/>
        <v>307000</v>
      </c>
      <c r="G54" s="88">
        <f t="shared" si="8"/>
        <v>11000</v>
      </c>
      <c r="H54" s="88">
        <f t="shared" si="8"/>
        <v>0</v>
      </c>
      <c r="I54" s="88">
        <f t="shared" si="8"/>
        <v>0</v>
      </c>
      <c r="J54" s="88">
        <f t="shared" si="8"/>
        <v>653000</v>
      </c>
      <c r="K54" s="88">
        <f t="shared" si="8"/>
        <v>653000</v>
      </c>
    </row>
    <row r="55" spans="1:11" ht="12.75">
      <c r="A55" s="93">
        <v>3221</v>
      </c>
      <c r="B55" s="94" t="s">
        <v>78</v>
      </c>
      <c r="C55" s="88">
        <f t="shared" si="4"/>
        <v>7000</v>
      </c>
      <c r="D55" s="88"/>
      <c r="E55" s="95">
        <v>7000</v>
      </c>
      <c r="F55" s="95"/>
      <c r="G55" s="88"/>
      <c r="H55" s="88"/>
      <c r="I55" s="88"/>
      <c r="J55" s="88">
        <v>8000</v>
      </c>
      <c r="K55" s="88">
        <v>8000</v>
      </c>
    </row>
    <row r="56" spans="1:11" ht="12.75">
      <c r="A56" s="93">
        <v>3222</v>
      </c>
      <c r="B56" s="96" t="s">
        <v>89</v>
      </c>
      <c r="C56" s="88">
        <f>D56+E56+F56+G56+H56+I56</f>
        <v>300000</v>
      </c>
      <c r="D56" s="88"/>
      <c r="E56" s="95"/>
      <c r="F56" s="95">
        <v>300000</v>
      </c>
      <c r="G56" s="88"/>
      <c r="H56" s="88"/>
      <c r="I56" s="88"/>
      <c r="J56" s="88">
        <v>310000</v>
      </c>
      <c r="K56" s="88">
        <v>310000</v>
      </c>
    </row>
    <row r="57" spans="1:11" ht="12.75">
      <c r="A57" s="93">
        <v>3223</v>
      </c>
      <c r="B57" s="94" t="s">
        <v>77</v>
      </c>
      <c r="C57" s="88">
        <f>D57+E57+F57+G57+H57+I67</f>
        <v>320000</v>
      </c>
      <c r="D57" s="90"/>
      <c r="E57" s="95">
        <v>320000</v>
      </c>
      <c r="F57" s="95"/>
      <c r="G57" s="88"/>
      <c r="H57" s="88"/>
      <c r="I57" s="88"/>
      <c r="J57" s="88">
        <v>320000</v>
      </c>
      <c r="K57" s="88">
        <v>320000</v>
      </c>
    </row>
    <row r="58" spans="1:11" ht="26.25" customHeight="1">
      <c r="A58" s="93">
        <v>3224</v>
      </c>
      <c r="B58" s="96" t="s">
        <v>101</v>
      </c>
      <c r="C58" s="88">
        <f>D58+E58+F58+G58+H58+I67</f>
        <v>13000</v>
      </c>
      <c r="D58" s="90"/>
      <c r="E58" s="95"/>
      <c r="F58" s="95">
        <v>2000</v>
      </c>
      <c r="G58" s="88">
        <v>11000</v>
      </c>
      <c r="H58" s="88"/>
      <c r="I58" s="88"/>
      <c r="J58" s="88">
        <v>10000</v>
      </c>
      <c r="K58" s="88">
        <v>10000</v>
      </c>
    </row>
    <row r="59" spans="1:11" ht="15" customHeight="1">
      <c r="A59" s="93">
        <v>3225</v>
      </c>
      <c r="B59" s="96" t="s">
        <v>93</v>
      </c>
      <c r="C59" s="88">
        <f aca="true" t="shared" si="9" ref="C59:C69">D59+E59+F59+G59+H59+I59</f>
        <v>5000</v>
      </c>
      <c r="D59" s="90"/>
      <c r="E59" s="95"/>
      <c r="F59" s="95">
        <v>5000</v>
      </c>
      <c r="G59" s="88"/>
      <c r="H59" s="88"/>
      <c r="I59" s="88"/>
      <c r="J59" s="88">
        <v>5000</v>
      </c>
      <c r="K59" s="88">
        <v>5000</v>
      </c>
    </row>
    <row r="60" spans="1:11" ht="12.75">
      <c r="A60" s="92">
        <v>323</v>
      </c>
      <c r="B60" s="87" t="s">
        <v>29</v>
      </c>
      <c r="C60" s="88">
        <f t="shared" si="9"/>
        <v>649000</v>
      </c>
      <c r="D60" s="88">
        <f aca="true" t="shared" si="10" ref="D60:K60">SUM(D61:D64)</f>
        <v>420000</v>
      </c>
      <c r="E60" s="88">
        <f t="shared" si="10"/>
        <v>229000</v>
      </c>
      <c r="F60" s="88">
        <f t="shared" si="10"/>
        <v>0</v>
      </c>
      <c r="G60" s="88">
        <f t="shared" si="10"/>
        <v>0</v>
      </c>
      <c r="H60" s="88">
        <f t="shared" si="10"/>
        <v>0</v>
      </c>
      <c r="I60" s="88">
        <f t="shared" si="10"/>
        <v>0</v>
      </c>
      <c r="J60" s="88">
        <f t="shared" si="10"/>
        <v>679000</v>
      </c>
      <c r="K60" s="88">
        <f t="shared" si="10"/>
        <v>679000</v>
      </c>
    </row>
    <row r="61" spans="1:12" s="4" customFormat="1" ht="12.75">
      <c r="A61" s="93">
        <v>3231</v>
      </c>
      <c r="B61" s="94" t="s">
        <v>79</v>
      </c>
      <c r="C61" s="88">
        <f t="shared" si="9"/>
        <v>630000</v>
      </c>
      <c r="D61" s="88">
        <v>420000</v>
      </c>
      <c r="E61" s="95">
        <v>210000</v>
      </c>
      <c r="F61" s="95"/>
      <c r="G61" s="90"/>
      <c r="H61" s="90"/>
      <c r="I61" s="90"/>
      <c r="J61" s="88">
        <v>630000</v>
      </c>
      <c r="K61" s="88">
        <v>630000</v>
      </c>
      <c r="L61" s="81"/>
    </row>
    <row r="62" spans="1:12" s="4" customFormat="1" ht="14.25" customHeight="1">
      <c r="A62" s="93">
        <v>3232</v>
      </c>
      <c r="B62" s="96" t="s">
        <v>97</v>
      </c>
      <c r="C62" s="88">
        <f t="shared" si="9"/>
        <v>0</v>
      </c>
      <c r="D62" s="88"/>
      <c r="E62" s="95"/>
      <c r="F62" s="95"/>
      <c r="G62" s="90"/>
      <c r="H62" s="90"/>
      <c r="I62" s="90"/>
      <c r="J62" s="90">
        <v>30000</v>
      </c>
      <c r="K62" s="90">
        <v>30000</v>
      </c>
      <c r="L62" s="81"/>
    </row>
    <row r="63" spans="1:11" ht="12.75">
      <c r="A63" s="93">
        <v>3234</v>
      </c>
      <c r="B63" s="94" t="s">
        <v>80</v>
      </c>
      <c r="C63" s="88">
        <f t="shared" si="9"/>
        <v>10000</v>
      </c>
      <c r="D63" s="88"/>
      <c r="E63" s="95">
        <v>10000</v>
      </c>
      <c r="F63" s="95"/>
      <c r="G63" s="88"/>
      <c r="H63" s="88"/>
      <c r="I63" s="88"/>
      <c r="J63" s="88">
        <v>10000</v>
      </c>
      <c r="K63" s="88">
        <v>10000</v>
      </c>
    </row>
    <row r="64" spans="1:11" ht="12.75">
      <c r="A64" s="93">
        <v>3236</v>
      </c>
      <c r="B64" s="96" t="s">
        <v>98</v>
      </c>
      <c r="C64" s="88">
        <f t="shared" si="9"/>
        <v>9000</v>
      </c>
      <c r="D64" s="90"/>
      <c r="E64" s="95">
        <v>9000</v>
      </c>
      <c r="F64" s="95"/>
      <c r="G64" s="88"/>
      <c r="H64" s="88"/>
      <c r="I64" s="88"/>
      <c r="J64" s="88">
        <v>9000</v>
      </c>
      <c r="K64" s="88">
        <v>9000</v>
      </c>
    </row>
    <row r="65" spans="1:12" s="4" customFormat="1" ht="12.75" customHeight="1">
      <c r="A65" s="92">
        <v>329</v>
      </c>
      <c r="B65" s="87" t="s">
        <v>30</v>
      </c>
      <c r="C65" s="88">
        <v>31000</v>
      </c>
      <c r="D65" s="88"/>
      <c r="E65" s="88">
        <v>0</v>
      </c>
      <c r="F65" s="88"/>
      <c r="G65" s="88">
        <v>1000</v>
      </c>
      <c r="H65" s="90"/>
      <c r="I65" s="90"/>
      <c r="J65" s="90">
        <v>31000</v>
      </c>
      <c r="K65" s="90">
        <v>31000</v>
      </c>
      <c r="L65" s="81"/>
    </row>
    <row r="66" spans="1:12" s="4" customFormat="1" ht="12.75">
      <c r="A66" s="93">
        <v>3292</v>
      </c>
      <c r="B66" s="96" t="s">
        <v>100</v>
      </c>
      <c r="C66" s="88">
        <f t="shared" si="9"/>
        <v>0</v>
      </c>
      <c r="D66" s="95"/>
      <c r="E66" s="88">
        <v>0</v>
      </c>
      <c r="F66" s="88"/>
      <c r="G66" s="90"/>
      <c r="H66" s="90"/>
      <c r="I66" s="90"/>
      <c r="J66" s="88">
        <v>30000</v>
      </c>
      <c r="K66" s="88">
        <v>30000</v>
      </c>
      <c r="L66" s="81"/>
    </row>
    <row r="67" spans="1:12" s="4" customFormat="1" ht="12.75">
      <c r="A67" s="86">
        <v>34</v>
      </c>
      <c r="B67" s="91" t="s">
        <v>31</v>
      </c>
      <c r="C67" s="90">
        <f t="shared" si="9"/>
        <v>1000</v>
      </c>
      <c r="D67" s="90">
        <v>1000</v>
      </c>
      <c r="E67" s="90">
        <v>0</v>
      </c>
      <c r="F67" s="88"/>
      <c r="G67" s="90"/>
      <c r="H67" s="90"/>
      <c r="I67" s="90"/>
      <c r="J67" s="90">
        <v>1000</v>
      </c>
      <c r="K67" s="90">
        <v>1000</v>
      </c>
      <c r="L67" s="81"/>
    </row>
    <row r="68" spans="1:11" ht="12.75">
      <c r="A68" s="92">
        <v>343</v>
      </c>
      <c r="B68" s="87" t="s">
        <v>32</v>
      </c>
      <c r="C68" s="88">
        <f t="shared" si="9"/>
        <v>0</v>
      </c>
      <c r="D68" s="90"/>
      <c r="E68" s="88">
        <v>0</v>
      </c>
      <c r="F68" s="88"/>
      <c r="G68" s="88"/>
      <c r="H68" s="88"/>
      <c r="I68" s="88"/>
      <c r="J68" s="88">
        <v>0</v>
      </c>
      <c r="K68" s="88">
        <v>0</v>
      </c>
    </row>
    <row r="69" spans="1:11" ht="12.75">
      <c r="A69" s="93">
        <v>3433</v>
      </c>
      <c r="B69" s="94" t="s">
        <v>71</v>
      </c>
      <c r="C69" s="88">
        <f t="shared" si="9"/>
        <v>1000</v>
      </c>
      <c r="D69" s="88">
        <v>1000</v>
      </c>
      <c r="E69" s="88">
        <v>0</v>
      </c>
      <c r="F69" s="88"/>
      <c r="G69" s="88"/>
      <c r="H69" s="88"/>
      <c r="I69" s="88"/>
      <c r="J69" s="88">
        <v>1000</v>
      </c>
      <c r="K69" s="88">
        <v>1000</v>
      </c>
    </row>
    <row r="70" spans="1:11" ht="25.5">
      <c r="A70" s="86">
        <v>4</v>
      </c>
      <c r="B70" s="91" t="s">
        <v>34</v>
      </c>
      <c r="C70" s="90">
        <f t="shared" si="4"/>
        <v>8000</v>
      </c>
      <c r="D70" s="88">
        <f>SUM(D71)</f>
        <v>0</v>
      </c>
      <c r="E70" s="88"/>
      <c r="F70" s="88"/>
      <c r="G70" s="90">
        <v>8000</v>
      </c>
      <c r="H70" s="88"/>
      <c r="I70" s="88"/>
      <c r="J70" s="90">
        <v>8000</v>
      </c>
      <c r="K70" s="90">
        <v>8000</v>
      </c>
    </row>
    <row r="71" spans="1:12" s="4" customFormat="1" ht="25.5">
      <c r="A71" s="86">
        <v>42</v>
      </c>
      <c r="B71" s="91" t="s">
        <v>35</v>
      </c>
      <c r="C71" s="90">
        <f t="shared" si="4"/>
        <v>8000</v>
      </c>
      <c r="D71" s="90">
        <f>SUM(D72:D73)</f>
        <v>0</v>
      </c>
      <c r="E71" s="90">
        <f>SUM(E72:E73)</f>
        <v>0</v>
      </c>
      <c r="F71" s="90">
        <f>SUM(F72:F73)</f>
        <v>0</v>
      </c>
      <c r="G71" s="90">
        <f>SUM(G72:G73)</f>
        <v>8000</v>
      </c>
      <c r="H71" s="90">
        <f>SUM(H72:H73)</f>
        <v>0</v>
      </c>
      <c r="I71" s="90"/>
      <c r="J71" s="90">
        <v>8000</v>
      </c>
      <c r="K71" s="90">
        <v>8000</v>
      </c>
      <c r="L71" s="81"/>
    </row>
    <row r="72" spans="1:11" ht="12.75">
      <c r="A72" s="92">
        <v>422</v>
      </c>
      <c r="B72" s="87" t="s">
        <v>33</v>
      </c>
      <c r="C72" s="90">
        <f aca="true" t="shared" si="11" ref="C72:C78">D72+E72+F72+G72+H72+I82</f>
        <v>8000</v>
      </c>
      <c r="D72" s="88"/>
      <c r="E72" s="88"/>
      <c r="F72" s="88"/>
      <c r="G72" s="88">
        <v>8000</v>
      </c>
      <c r="H72" s="88"/>
      <c r="I72" s="88"/>
      <c r="J72" s="88">
        <v>8000</v>
      </c>
      <c r="K72" s="88">
        <v>8000</v>
      </c>
    </row>
    <row r="73" spans="1:11" ht="25.5">
      <c r="A73" s="92">
        <v>424</v>
      </c>
      <c r="B73" s="87" t="s">
        <v>36</v>
      </c>
      <c r="C73" s="90">
        <f t="shared" si="11"/>
        <v>0</v>
      </c>
      <c r="D73" s="88"/>
      <c r="E73" s="88"/>
      <c r="F73" s="88"/>
      <c r="G73" s="88"/>
      <c r="H73" s="88"/>
      <c r="I73" s="88"/>
      <c r="J73" s="88"/>
      <c r="K73" s="88"/>
    </row>
    <row r="74" spans="1:11" ht="25.5">
      <c r="A74" s="92">
        <v>451</v>
      </c>
      <c r="B74" s="87" t="s">
        <v>90</v>
      </c>
      <c r="C74" s="90">
        <f t="shared" si="11"/>
        <v>0</v>
      </c>
      <c r="D74" s="90"/>
      <c r="E74" s="90"/>
      <c r="F74" s="90"/>
      <c r="G74" s="90"/>
      <c r="H74" s="90"/>
      <c r="I74" s="90"/>
      <c r="J74" s="90"/>
      <c r="K74" s="90"/>
    </row>
    <row r="75" spans="1:11" ht="38.25">
      <c r="A75" s="86" t="s">
        <v>81</v>
      </c>
      <c r="B75" s="91" t="s">
        <v>82</v>
      </c>
      <c r="C75" s="90">
        <f t="shared" si="11"/>
        <v>0</v>
      </c>
      <c r="D75" s="90"/>
      <c r="E75" s="90"/>
      <c r="F75" s="90"/>
      <c r="G75" s="90"/>
      <c r="H75" s="90">
        <f>H76</f>
        <v>0</v>
      </c>
      <c r="I75" s="88"/>
      <c r="J75" s="88"/>
      <c r="K75" s="88"/>
    </row>
    <row r="76" spans="1:12" s="4" customFormat="1" ht="12.75">
      <c r="A76" s="86">
        <v>3</v>
      </c>
      <c r="B76" s="91" t="s">
        <v>21</v>
      </c>
      <c r="C76" s="90">
        <f t="shared" si="11"/>
        <v>0</v>
      </c>
      <c r="D76" s="88"/>
      <c r="E76" s="88"/>
      <c r="F76" s="88"/>
      <c r="G76" s="90"/>
      <c r="H76" s="90">
        <f>H77+H81</f>
        <v>0</v>
      </c>
      <c r="I76" s="90"/>
      <c r="J76" s="90"/>
      <c r="K76" s="90"/>
      <c r="L76" s="81"/>
    </row>
    <row r="77" spans="1:11" ht="12.75">
      <c r="A77" s="86">
        <v>31</v>
      </c>
      <c r="B77" s="91" t="s">
        <v>22</v>
      </c>
      <c r="C77" s="90">
        <f t="shared" si="11"/>
        <v>0</v>
      </c>
      <c r="D77" s="88"/>
      <c r="E77" s="88"/>
      <c r="F77" s="88"/>
      <c r="G77" s="88"/>
      <c r="H77" s="88"/>
      <c r="I77" s="88"/>
      <c r="J77" s="88"/>
      <c r="K77" s="88"/>
    </row>
    <row r="78" spans="1:11" ht="12.75">
      <c r="A78" s="92">
        <v>311</v>
      </c>
      <c r="B78" s="87" t="s">
        <v>23</v>
      </c>
      <c r="C78" s="88">
        <f t="shared" si="11"/>
        <v>0</v>
      </c>
      <c r="D78" s="90"/>
      <c r="E78" s="90"/>
      <c r="F78" s="90"/>
      <c r="G78" s="88"/>
      <c r="H78" s="88"/>
      <c r="I78" s="88"/>
      <c r="J78" s="88"/>
      <c r="K78" s="88"/>
    </row>
    <row r="79" spans="1:12" s="4" customFormat="1" ht="12.75">
      <c r="A79" s="92">
        <v>312</v>
      </c>
      <c r="B79" s="87" t="s">
        <v>24</v>
      </c>
      <c r="C79" s="88"/>
      <c r="D79" s="88"/>
      <c r="E79" s="88"/>
      <c r="F79" s="88"/>
      <c r="G79" s="88"/>
      <c r="H79" s="88"/>
      <c r="I79" s="88"/>
      <c r="J79" s="88"/>
      <c r="K79" s="88"/>
      <c r="L79" s="81"/>
    </row>
    <row r="80" spans="1:12" s="4" customFormat="1" ht="12.75">
      <c r="A80" s="92">
        <v>313</v>
      </c>
      <c r="B80" s="87" t="s">
        <v>25</v>
      </c>
      <c r="C80" s="88">
        <v>0</v>
      </c>
      <c r="D80" s="88"/>
      <c r="E80" s="88"/>
      <c r="F80" s="88"/>
      <c r="G80" s="88"/>
      <c r="H80" s="88"/>
      <c r="I80" s="88"/>
      <c r="J80" s="88"/>
      <c r="K80" s="88"/>
      <c r="L80" s="81"/>
    </row>
    <row r="81" spans="1:12" s="4" customFormat="1" ht="12.75">
      <c r="A81" s="86">
        <v>32</v>
      </c>
      <c r="B81" s="91" t="s">
        <v>26</v>
      </c>
      <c r="C81" s="90">
        <v>0</v>
      </c>
      <c r="D81" s="88"/>
      <c r="E81" s="88"/>
      <c r="F81" s="88"/>
      <c r="G81" s="90"/>
      <c r="H81" s="90">
        <f>H82+H83+H84</f>
        <v>0</v>
      </c>
      <c r="I81" s="90"/>
      <c r="J81" s="90"/>
      <c r="K81" s="90"/>
      <c r="L81" s="81"/>
    </row>
    <row r="82" spans="1:11" ht="12.75">
      <c r="A82" s="92">
        <v>321</v>
      </c>
      <c r="B82" s="87" t="s">
        <v>27</v>
      </c>
      <c r="C82" s="88">
        <v>0</v>
      </c>
      <c r="D82" s="88"/>
      <c r="E82" s="88"/>
      <c r="F82" s="88"/>
      <c r="G82" s="88"/>
      <c r="H82" s="88"/>
      <c r="I82" s="88"/>
      <c r="J82" s="88"/>
      <c r="K82" s="88"/>
    </row>
    <row r="83" spans="1:11" ht="12.75">
      <c r="A83" s="92">
        <v>322</v>
      </c>
      <c r="B83" s="87" t="s">
        <v>28</v>
      </c>
      <c r="C83" s="88">
        <v>0</v>
      </c>
      <c r="D83" s="90"/>
      <c r="E83" s="90"/>
      <c r="F83" s="90"/>
      <c r="G83" s="88"/>
      <c r="H83" s="88"/>
      <c r="I83" s="88"/>
      <c r="J83" s="88"/>
      <c r="K83" s="88"/>
    </row>
    <row r="84" spans="1:11" ht="12.75">
      <c r="A84" s="92">
        <v>323</v>
      </c>
      <c r="B84" s="87" t="s">
        <v>29</v>
      </c>
      <c r="C84" s="88">
        <v>0</v>
      </c>
      <c r="D84" s="88"/>
      <c r="E84" s="88"/>
      <c r="F84" s="88"/>
      <c r="G84" s="90"/>
      <c r="H84" s="88">
        <f>H85</f>
        <v>0</v>
      </c>
      <c r="I84" s="90"/>
      <c r="J84" s="90"/>
      <c r="K84" s="90"/>
    </row>
    <row r="85" spans="1:12" s="4" customFormat="1" ht="12.75">
      <c r="A85" s="93">
        <v>3232</v>
      </c>
      <c r="B85" s="94" t="s">
        <v>99</v>
      </c>
      <c r="C85" s="88">
        <v>0</v>
      </c>
      <c r="D85" s="88"/>
      <c r="E85" s="88"/>
      <c r="F85" s="88"/>
      <c r="G85" s="90"/>
      <c r="H85" s="95"/>
      <c r="I85" s="90"/>
      <c r="J85" s="90"/>
      <c r="K85" s="90"/>
      <c r="L85" s="81"/>
    </row>
    <row r="86" spans="1:11" ht="12.75">
      <c r="A86" s="92">
        <v>329</v>
      </c>
      <c r="B86" s="87" t="s">
        <v>30</v>
      </c>
      <c r="C86" s="88">
        <v>0</v>
      </c>
      <c r="D86" s="90"/>
      <c r="E86" s="90"/>
      <c r="F86" s="90"/>
      <c r="G86" s="90"/>
      <c r="H86" s="90"/>
      <c r="I86" s="90"/>
      <c r="J86" s="90"/>
      <c r="K86" s="90"/>
    </row>
    <row r="87" spans="1:11" ht="12.75">
      <c r="A87" s="86">
        <v>34</v>
      </c>
      <c r="B87" s="91" t="s">
        <v>31</v>
      </c>
      <c r="C87" s="90">
        <v>0</v>
      </c>
      <c r="D87" s="90"/>
      <c r="E87" s="90"/>
      <c r="F87" s="90"/>
      <c r="G87" s="88"/>
      <c r="H87" s="88"/>
      <c r="I87" s="88"/>
      <c r="J87" s="88"/>
      <c r="K87" s="88"/>
    </row>
    <row r="88" spans="1:11" ht="12.75">
      <c r="A88" s="92">
        <v>343</v>
      </c>
      <c r="B88" s="87" t="s">
        <v>32</v>
      </c>
      <c r="C88" s="88">
        <v>0</v>
      </c>
      <c r="D88" s="90"/>
      <c r="E88" s="90"/>
      <c r="F88" s="90"/>
      <c r="G88" s="88"/>
      <c r="H88" s="88"/>
      <c r="I88" s="88"/>
      <c r="J88" s="88"/>
      <c r="K88" s="88"/>
    </row>
    <row r="89" spans="1:11" ht="25.5">
      <c r="A89" s="86">
        <v>1006</v>
      </c>
      <c r="B89" s="91" t="s">
        <v>85</v>
      </c>
      <c r="C89" s="90">
        <v>110000</v>
      </c>
      <c r="D89" s="90">
        <f>D90</f>
        <v>80000</v>
      </c>
      <c r="E89" s="90">
        <f>E90</f>
        <v>0</v>
      </c>
      <c r="F89" s="90">
        <f>F90</f>
        <v>0</v>
      </c>
      <c r="G89" s="90">
        <f>G90</f>
        <v>0</v>
      </c>
      <c r="H89" s="90">
        <f>H90</f>
        <v>0</v>
      </c>
      <c r="I89" s="90">
        <v>30000</v>
      </c>
      <c r="J89" s="90">
        <v>110000</v>
      </c>
      <c r="K89" s="90">
        <v>110000</v>
      </c>
    </row>
    <row r="90" spans="1:11" ht="12.75">
      <c r="A90" s="86" t="s">
        <v>76</v>
      </c>
      <c r="B90" s="91" t="s">
        <v>86</v>
      </c>
      <c r="C90" s="90">
        <f>D90+E90+F90+G90+H90+I90</f>
        <v>110000</v>
      </c>
      <c r="D90" s="90">
        <f>D91</f>
        <v>80000</v>
      </c>
      <c r="E90" s="90">
        <f>E91</f>
        <v>0</v>
      </c>
      <c r="F90" s="90"/>
      <c r="G90" s="88"/>
      <c r="H90" s="90">
        <f>H91</f>
        <v>0</v>
      </c>
      <c r="I90" s="90">
        <v>30000</v>
      </c>
      <c r="J90" s="90">
        <v>110000</v>
      </c>
      <c r="K90" s="90">
        <v>110000</v>
      </c>
    </row>
    <row r="91" spans="1:11" ht="12.75">
      <c r="A91" s="86">
        <v>3</v>
      </c>
      <c r="B91" s="91" t="s">
        <v>21</v>
      </c>
      <c r="C91" s="90">
        <f>D91+E91+F91+G91+H91+I91</f>
        <v>110000</v>
      </c>
      <c r="D91" s="90">
        <f aca="true" t="shared" si="12" ref="D91:I91">D92+D96</f>
        <v>80000</v>
      </c>
      <c r="E91" s="90">
        <f t="shared" si="12"/>
        <v>0</v>
      </c>
      <c r="F91" s="90">
        <f t="shared" si="12"/>
        <v>0</v>
      </c>
      <c r="G91" s="90">
        <f t="shared" si="12"/>
        <v>0</v>
      </c>
      <c r="H91" s="90">
        <f t="shared" si="12"/>
        <v>0</v>
      </c>
      <c r="I91" s="90">
        <f t="shared" si="12"/>
        <v>30000</v>
      </c>
      <c r="J91" s="90">
        <v>110000</v>
      </c>
      <c r="K91" s="90">
        <v>110000</v>
      </c>
    </row>
    <row r="92" spans="1:12" s="4" customFormat="1" ht="12.75">
      <c r="A92" s="86">
        <v>31</v>
      </c>
      <c r="B92" s="91" t="s">
        <v>22</v>
      </c>
      <c r="C92" s="90">
        <f aca="true" t="shared" si="13" ref="C92:C104">D92+E92+F92+G92+H92+I92</f>
        <v>0</v>
      </c>
      <c r="D92" s="90"/>
      <c r="E92" s="88"/>
      <c r="F92" s="88"/>
      <c r="G92" s="90"/>
      <c r="H92" s="90"/>
      <c r="I92" s="90"/>
      <c r="J92" s="90"/>
      <c r="K92" s="90"/>
      <c r="L92" s="81"/>
    </row>
    <row r="93" spans="1:11" ht="12.75">
      <c r="A93" s="92">
        <v>311</v>
      </c>
      <c r="B93" s="87" t="s">
        <v>23</v>
      </c>
      <c r="C93" s="88">
        <f t="shared" si="13"/>
        <v>0</v>
      </c>
      <c r="D93" s="88"/>
      <c r="E93" s="88"/>
      <c r="F93" s="88"/>
      <c r="G93" s="88"/>
      <c r="H93" s="88"/>
      <c r="I93" s="88"/>
      <c r="J93" s="88"/>
      <c r="K93" s="88"/>
    </row>
    <row r="94" spans="1:12" s="4" customFormat="1" ht="12.75">
      <c r="A94" s="92">
        <v>312</v>
      </c>
      <c r="B94" s="87" t="s">
        <v>24</v>
      </c>
      <c r="C94" s="88">
        <f t="shared" si="13"/>
        <v>0</v>
      </c>
      <c r="D94" s="88"/>
      <c r="E94" s="90"/>
      <c r="F94" s="90"/>
      <c r="G94" s="88"/>
      <c r="H94" s="88"/>
      <c r="I94" s="88"/>
      <c r="J94" s="88"/>
      <c r="K94" s="88"/>
      <c r="L94" s="81"/>
    </row>
    <row r="95" spans="1:11" ht="12.75">
      <c r="A95" s="92">
        <v>313</v>
      </c>
      <c r="B95" s="87" t="s">
        <v>25</v>
      </c>
      <c r="C95" s="88">
        <f t="shared" si="13"/>
        <v>0</v>
      </c>
      <c r="D95" s="88"/>
      <c r="E95" s="88"/>
      <c r="F95" s="88"/>
      <c r="G95" s="88"/>
      <c r="H95" s="88"/>
      <c r="I95" s="88"/>
      <c r="J95" s="88"/>
      <c r="K95" s="88"/>
    </row>
    <row r="96" spans="1:12" s="4" customFormat="1" ht="12.75">
      <c r="A96" s="86">
        <v>32</v>
      </c>
      <c r="B96" s="91" t="s">
        <v>26</v>
      </c>
      <c r="C96" s="90">
        <f t="shared" si="13"/>
        <v>110000</v>
      </c>
      <c r="D96" s="90">
        <f aca="true" t="shared" si="14" ref="D96:I96">D97+D98+SUM(D97:D102)</f>
        <v>80000</v>
      </c>
      <c r="E96" s="90">
        <f t="shared" si="14"/>
        <v>0</v>
      </c>
      <c r="F96" s="90">
        <f t="shared" si="14"/>
        <v>0</v>
      </c>
      <c r="G96" s="90">
        <f t="shared" si="14"/>
        <v>0</v>
      </c>
      <c r="H96" s="90">
        <f t="shared" si="14"/>
        <v>0</v>
      </c>
      <c r="I96" s="90">
        <f t="shared" si="14"/>
        <v>30000</v>
      </c>
      <c r="J96" s="90">
        <v>110000</v>
      </c>
      <c r="K96" s="90">
        <v>110000</v>
      </c>
      <c r="L96" s="81"/>
    </row>
    <row r="97" spans="1:12" s="4" customFormat="1" ht="12.75">
      <c r="A97" s="92">
        <v>321</v>
      </c>
      <c r="B97" s="87" t="s">
        <v>27</v>
      </c>
      <c r="C97" s="88">
        <f t="shared" si="13"/>
        <v>0</v>
      </c>
      <c r="D97" s="90"/>
      <c r="E97" s="88"/>
      <c r="F97" s="88"/>
      <c r="G97" s="90"/>
      <c r="H97" s="90"/>
      <c r="I97" s="90"/>
      <c r="J97" s="90"/>
      <c r="K97" s="90"/>
      <c r="L97" s="81"/>
    </row>
    <row r="98" spans="1:11" ht="12.75" customHeight="1">
      <c r="A98" s="92">
        <v>322</v>
      </c>
      <c r="B98" s="87" t="s">
        <v>28</v>
      </c>
      <c r="C98" s="88">
        <f t="shared" si="13"/>
        <v>0</v>
      </c>
      <c r="D98" s="88"/>
      <c r="E98" s="88"/>
      <c r="F98" s="88"/>
      <c r="G98" s="88"/>
      <c r="H98" s="88"/>
      <c r="I98" s="88"/>
      <c r="J98" s="88"/>
      <c r="K98" s="88"/>
    </row>
    <row r="99" spans="1:11" ht="12.75" customHeight="1">
      <c r="A99" s="92">
        <v>3222</v>
      </c>
      <c r="B99" s="96" t="s">
        <v>103</v>
      </c>
      <c r="C99" s="88">
        <v>80000</v>
      </c>
      <c r="D99" s="88">
        <v>80000</v>
      </c>
      <c r="E99" s="88"/>
      <c r="F99" s="88"/>
      <c r="G99" s="88"/>
      <c r="H99" s="88"/>
      <c r="I99" s="88"/>
      <c r="J99" s="88">
        <v>80000</v>
      </c>
      <c r="K99" s="88">
        <v>80000</v>
      </c>
    </row>
    <row r="100" spans="1:11" ht="24.75" customHeight="1">
      <c r="A100" s="93">
        <v>3222</v>
      </c>
      <c r="B100" s="96" t="s">
        <v>104</v>
      </c>
      <c r="C100" s="88">
        <f t="shared" si="13"/>
        <v>30000</v>
      </c>
      <c r="D100" s="88"/>
      <c r="E100" s="88"/>
      <c r="F100" s="88"/>
      <c r="G100" s="88"/>
      <c r="H100" s="88"/>
      <c r="I100" s="88">
        <v>30000</v>
      </c>
      <c r="J100" s="88">
        <v>30000</v>
      </c>
      <c r="K100" s="88">
        <v>30000</v>
      </c>
    </row>
    <row r="101" spans="1:11" ht="12.75">
      <c r="A101" s="92">
        <v>323</v>
      </c>
      <c r="B101" s="87" t="s">
        <v>29</v>
      </c>
      <c r="C101" s="88">
        <f t="shared" si="13"/>
        <v>0</v>
      </c>
      <c r="D101" s="88"/>
      <c r="E101" s="88"/>
      <c r="F101" s="88"/>
      <c r="G101" s="88"/>
      <c r="H101" s="88"/>
      <c r="I101" s="88"/>
      <c r="J101" s="88"/>
      <c r="K101" s="88"/>
    </row>
    <row r="102" spans="1:11" ht="12.75">
      <c r="A102" s="92">
        <v>329</v>
      </c>
      <c r="B102" s="87" t="s">
        <v>30</v>
      </c>
      <c r="C102" s="88">
        <f t="shared" si="13"/>
        <v>0</v>
      </c>
      <c r="D102" s="90"/>
      <c r="E102" s="90"/>
      <c r="F102" s="90"/>
      <c r="G102" s="90"/>
      <c r="H102" s="90"/>
      <c r="I102" s="90"/>
      <c r="J102" s="90"/>
      <c r="K102" s="90"/>
    </row>
    <row r="103" spans="1:11" ht="12.75">
      <c r="A103" s="86">
        <v>34</v>
      </c>
      <c r="B103" s="91" t="s">
        <v>31</v>
      </c>
      <c r="C103" s="88">
        <f t="shared" si="13"/>
        <v>0</v>
      </c>
      <c r="D103" s="88"/>
      <c r="E103" s="88"/>
      <c r="F103" s="88"/>
      <c r="G103" s="90"/>
      <c r="H103" s="90"/>
      <c r="I103" s="90"/>
      <c r="J103" s="90"/>
      <c r="K103" s="90"/>
    </row>
    <row r="104" spans="1:11" ht="12.75">
      <c r="A104" s="92">
        <v>343</v>
      </c>
      <c r="B104" s="87" t="s">
        <v>32</v>
      </c>
      <c r="C104" s="88">
        <f t="shared" si="13"/>
        <v>0</v>
      </c>
      <c r="D104" s="90"/>
      <c r="E104" s="90"/>
      <c r="F104" s="90"/>
      <c r="G104" s="88"/>
      <c r="H104" s="88"/>
      <c r="I104" s="88"/>
      <c r="J104" s="88"/>
      <c r="K104" s="88"/>
    </row>
    <row r="105" spans="1:11" ht="25.5">
      <c r="A105" s="86" t="s">
        <v>83</v>
      </c>
      <c r="B105" s="91" t="s">
        <v>111</v>
      </c>
      <c r="C105" s="90">
        <f aca="true" t="shared" si="15" ref="C105:C113">D105+E105+F105+G105+H105+I115</f>
        <v>461000</v>
      </c>
      <c r="D105" s="90">
        <f aca="true" t="shared" si="16" ref="D105:I105">D106+D121</f>
        <v>0</v>
      </c>
      <c r="E105" s="90">
        <f t="shared" si="16"/>
        <v>0</v>
      </c>
      <c r="F105" s="90">
        <f t="shared" si="16"/>
        <v>0</v>
      </c>
      <c r="G105" s="90">
        <f t="shared" si="16"/>
        <v>0</v>
      </c>
      <c r="H105" s="90">
        <f t="shared" si="16"/>
        <v>461000</v>
      </c>
      <c r="I105" s="90">
        <f t="shared" si="16"/>
        <v>0</v>
      </c>
      <c r="J105" s="90">
        <v>461000</v>
      </c>
      <c r="K105" s="90">
        <v>461000</v>
      </c>
    </row>
    <row r="106" spans="1:11" ht="12.75">
      <c r="A106" s="86">
        <v>3</v>
      </c>
      <c r="B106" s="91" t="s">
        <v>21</v>
      </c>
      <c r="C106" s="90">
        <f t="shared" si="15"/>
        <v>451000</v>
      </c>
      <c r="D106" s="90">
        <f aca="true" t="shared" si="17" ref="D106:I106">D107+D112+D119</f>
        <v>0</v>
      </c>
      <c r="E106" s="90">
        <f t="shared" si="17"/>
        <v>0</v>
      </c>
      <c r="F106" s="90">
        <f t="shared" si="17"/>
        <v>0</v>
      </c>
      <c r="G106" s="90">
        <f t="shared" si="17"/>
        <v>0</v>
      </c>
      <c r="H106" s="90">
        <f t="shared" si="17"/>
        <v>451000</v>
      </c>
      <c r="I106" s="90">
        <f t="shared" si="17"/>
        <v>0</v>
      </c>
      <c r="J106" s="90">
        <v>451000</v>
      </c>
      <c r="K106" s="90">
        <v>451000</v>
      </c>
    </row>
    <row r="107" spans="1:11" ht="12.75">
      <c r="A107" s="86">
        <v>31</v>
      </c>
      <c r="B107" s="91" t="s">
        <v>22</v>
      </c>
      <c r="C107" s="90">
        <f t="shared" si="15"/>
        <v>0</v>
      </c>
      <c r="D107" s="90">
        <f>D108+D109+D110</f>
        <v>0</v>
      </c>
      <c r="E107" s="90"/>
      <c r="F107" s="90"/>
      <c r="G107" s="88"/>
      <c r="H107" s="88"/>
      <c r="I107" s="88"/>
      <c r="J107" s="88"/>
      <c r="K107" s="88"/>
    </row>
    <row r="108" spans="1:11" ht="12.75">
      <c r="A108" s="92">
        <v>311</v>
      </c>
      <c r="B108" s="87" t="s">
        <v>23</v>
      </c>
      <c r="C108" s="88">
        <f t="shared" si="15"/>
        <v>0</v>
      </c>
      <c r="D108" s="88"/>
      <c r="E108" s="88"/>
      <c r="F108" s="88"/>
      <c r="G108" s="88"/>
      <c r="H108" s="88"/>
      <c r="I108" s="88"/>
      <c r="J108" s="88"/>
      <c r="K108" s="88"/>
    </row>
    <row r="109" spans="1:11" ht="12.75">
      <c r="A109" s="92">
        <v>312</v>
      </c>
      <c r="B109" s="87" t="s">
        <v>24</v>
      </c>
      <c r="C109" s="88">
        <f t="shared" si="15"/>
        <v>0</v>
      </c>
      <c r="D109" s="88"/>
      <c r="E109" s="88"/>
      <c r="F109" s="88"/>
      <c r="G109" s="90"/>
      <c r="H109" s="90"/>
      <c r="I109" s="90"/>
      <c r="J109" s="88"/>
      <c r="K109" s="88"/>
    </row>
    <row r="110" spans="1:11" ht="12.75">
      <c r="A110" s="92">
        <v>313</v>
      </c>
      <c r="B110" s="87" t="s">
        <v>25</v>
      </c>
      <c r="C110" s="88">
        <f t="shared" si="15"/>
        <v>0</v>
      </c>
      <c r="D110" s="88"/>
      <c r="E110" s="88"/>
      <c r="F110" s="88"/>
      <c r="G110" s="88"/>
      <c r="H110" s="88"/>
      <c r="I110" s="88"/>
      <c r="J110" s="88"/>
      <c r="K110" s="88"/>
    </row>
    <row r="111" spans="1:11" ht="25.5">
      <c r="A111" s="93">
        <v>3132</v>
      </c>
      <c r="B111" s="94" t="s">
        <v>84</v>
      </c>
      <c r="C111" s="88">
        <f t="shared" si="15"/>
        <v>0</v>
      </c>
      <c r="D111" s="88"/>
      <c r="E111" s="90"/>
      <c r="F111" s="90"/>
      <c r="G111" s="90"/>
      <c r="H111" s="90"/>
      <c r="I111" s="90"/>
      <c r="J111" s="88"/>
      <c r="K111" s="88"/>
    </row>
    <row r="112" spans="1:11" ht="12.75">
      <c r="A112" s="86">
        <v>32</v>
      </c>
      <c r="B112" s="91" t="s">
        <v>26</v>
      </c>
      <c r="C112" s="90">
        <f t="shared" si="15"/>
        <v>451000</v>
      </c>
      <c r="D112" s="88"/>
      <c r="E112" s="88"/>
      <c r="F112" s="88"/>
      <c r="G112" s="90"/>
      <c r="H112" s="90">
        <f>SUM(H113:H118)</f>
        <v>451000</v>
      </c>
      <c r="I112" s="90">
        <f>SUM(I113:I118)</f>
        <v>0</v>
      </c>
      <c r="J112" s="90">
        <v>451000</v>
      </c>
      <c r="K112" s="90">
        <v>451000</v>
      </c>
    </row>
    <row r="113" spans="1:11" ht="12.75">
      <c r="A113" s="92">
        <v>321</v>
      </c>
      <c r="B113" s="87" t="s">
        <v>27</v>
      </c>
      <c r="C113" s="88">
        <f t="shared" si="15"/>
        <v>0</v>
      </c>
      <c r="D113" s="90"/>
      <c r="E113" s="90"/>
      <c r="F113" s="90"/>
      <c r="G113" s="88"/>
      <c r="H113" s="88"/>
      <c r="I113" s="88"/>
      <c r="J113" s="88"/>
      <c r="K113" s="88"/>
    </row>
    <row r="114" spans="1:11" ht="12.75">
      <c r="A114" s="92">
        <v>3221</v>
      </c>
      <c r="B114" s="87" t="s">
        <v>91</v>
      </c>
      <c r="C114" s="88">
        <f>D114+E114+F114+G114+H114+I133</f>
        <v>20000</v>
      </c>
      <c r="D114" s="90"/>
      <c r="E114" s="90"/>
      <c r="F114" s="90"/>
      <c r="G114" s="88"/>
      <c r="H114" s="88">
        <v>20000</v>
      </c>
      <c r="I114" s="88"/>
      <c r="J114" s="88">
        <v>20000</v>
      </c>
      <c r="K114" s="88">
        <v>20000</v>
      </c>
    </row>
    <row r="115" spans="1:11" ht="12.75">
      <c r="A115" s="92">
        <v>3222</v>
      </c>
      <c r="B115" s="87" t="s">
        <v>89</v>
      </c>
      <c r="C115" s="88">
        <v>41000</v>
      </c>
      <c r="D115" s="90"/>
      <c r="E115" s="90"/>
      <c r="F115" s="90"/>
      <c r="G115" s="88"/>
      <c r="H115" s="88">
        <v>41000</v>
      </c>
      <c r="I115" s="88"/>
      <c r="J115" s="88">
        <v>41000</v>
      </c>
      <c r="K115" s="88">
        <v>41000</v>
      </c>
    </row>
    <row r="116" spans="1:11" ht="12.75">
      <c r="A116" s="92">
        <v>3225</v>
      </c>
      <c r="B116" s="87" t="s">
        <v>93</v>
      </c>
      <c r="C116" s="88">
        <f>D116+E116+F116+G116+H116+I136</f>
        <v>10000</v>
      </c>
      <c r="D116" s="90"/>
      <c r="E116" s="90"/>
      <c r="F116" s="90"/>
      <c r="G116" s="88"/>
      <c r="H116" s="88">
        <v>10000</v>
      </c>
      <c r="I116" s="88"/>
      <c r="J116" s="88">
        <v>10000</v>
      </c>
      <c r="K116" s="88">
        <v>10000</v>
      </c>
    </row>
    <row r="117" spans="1:11" ht="12.75">
      <c r="A117" s="92">
        <v>3231</v>
      </c>
      <c r="B117" s="87" t="s">
        <v>92</v>
      </c>
      <c r="C117" s="88">
        <v>380000</v>
      </c>
      <c r="D117" s="88"/>
      <c r="E117" s="88"/>
      <c r="F117" s="88"/>
      <c r="G117" s="88"/>
      <c r="H117" s="88">
        <v>380000</v>
      </c>
      <c r="I117" s="88"/>
      <c r="J117" s="88">
        <v>380000</v>
      </c>
      <c r="K117" s="88">
        <v>380000</v>
      </c>
    </row>
    <row r="118" spans="1:11" ht="12.75">
      <c r="A118" s="92">
        <v>329</v>
      </c>
      <c r="B118" s="87" t="s">
        <v>30</v>
      </c>
      <c r="C118" s="88">
        <f aca="true" t="shared" si="18" ref="C118:C123">D118+E118+F118+G118+H118+I138</f>
        <v>0</v>
      </c>
      <c r="D118" s="88"/>
      <c r="E118" s="88"/>
      <c r="F118" s="88"/>
      <c r="G118" s="90"/>
      <c r="H118" s="90"/>
      <c r="I118" s="90"/>
      <c r="J118" s="88"/>
      <c r="K118" s="88"/>
    </row>
    <row r="119" spans="1:11" ht="12.75">
      <c r="A119" s="86">
        <v>34</v>
      </c>
      <c r="B119" s="91" t="s">
        <v>31</v>
      </c>
      <c r="C119" s="90">
        <f t="shared" si="18"/>
        <v>0</v>
      </c>
      <c r="D119" s="88">
        <v>0</v>
      </c>
      <c r="E119" s="88">
        <v>0</v>
      </c>
      <c r="F119" s="88">
        <v>0</v>
      </c>
      <c r="G119" s="90">
        <v>0</v>
      </c>
      <c r="H119" s="90">
        <v>0</v>
      </c>
      <c r="I119" s="90">
        <v>0</v>
      </c>
      <c r="J119" s="88">
        <v>0</v>
      </c>
      <c r="K119" s="88">
        <v>0</v>
      </c>
    </row>
    <row r="120" spans="1:11" ht="12.75">
      <c r="A120" s="86">
        <v>343</v>
      </c>
      <c r="B120" s="87" t="s">
        <v>32</v>
      </c>
      <c r="C120" s="88">
        <f t="shared" si="18"/>
        <v>0</v>
      </c>
      <c r="D120" s="90"/>
      <c r="E120" s="90"/>
      <c r="F120" s="90"/>
      <c r="G120" s="90"/>
      <c r="H120" s="90"/>
      <c r="I120" s="90"/>
      <c r="J120" s="88"/>
      <c r="K120" s="88"/>
    </row>
    <row r="121" spans="1:11" ht="12.75">
      <c r="A121" s="86">
        <v>4</v>
      </c>
      <c r="B121" s="87"/>
      <c r="C121" s="90">
        <f t="shared" si="18"/>
        <v>10000</v>
      </c>
      <c r="D121" s="90"/>
      <c r="E121" s="90"/>
      <c r="F121" s="90"/>
      <c r="G121" s="90"/>
      <c r="H121" s="90">
        <v>10000</v>
      </c>
      <c r="I121" s="90"/>
      <c r="J121" s="90">
        <v>10000</v>
      </c>
      <c r="K121" s="90">
        <v>10000</v>
      </c>
    </row>
    <row r="122" spans="1:11" ht="12.75">
      <c r="A122" s="92">
        <v>42</v>
      </c>
      <c r="B122" s="87" t="s">
        <v>94</v>
      </c>
      <c r="C122" s="88">
        <f t="shared" si="18"/>
        <v>10000</v>
      </c>
      <c r="D122" s="90"/>
      <c r="E122" s="90"/>
      <c r="F122" s="90"/>
      <c r="G122" s="90"/>
      <c r="H122" s="88">
        <v>10000</v>
      </c>
      <c r="I122" s="90"/>
      <c r="J122" s="88">
        <v>10000</v>
      </c>
      <c r="K122" s="88">
        <v>10000</v>
      </c>
    </row>
    <row r="123" spans="1:11" ht="12.75">
      <c r="A123" s="92">
        <v>4221</v>
      </c>
      <c r="B123" s="87" t="s">
        <v>95</v>
      </c>
      <c r="C123" s="88">
        <f t="shared" si="18"/>
        <v>10000</v>
      </c>
      <c r="D123" s="90"/>
      <c r="E123" s="90"/>
      <c r="F123" s="90"/>
      <c r="G123" s="90"/>
      <c r="H123" s="88">
        <v>10000</v>
      </c>
      <c r="I123" s="90"/>
      <c r="J123" s="88">
        <v>10000</v>
      </c>
      <c r="K123" s="88">
        <v>10000</v>
      </c>
    </row>
    <row r="124" spans="1:11" ht="25.5">
      <c r="A124" s="86"/>
      <c r="B124" s="91" t="s">
        <v>112</v>
      </c>
      <c r="C124" s="90">
        <f>D124+E124+F124+G124+H124+I124</f>
        <v>6292280</v>
      </c>
      <c r="D124" s="90">
        <f aca="true" t="shared" si="19" ref="D124:K124">D125+D143</f>
        <v>0</v>
      </c>
      <c r="E124" s="90">
        <f t="shared" si="19"/>
        <v>0</v>
      </c>
      <c r="F124" s="90">
        <f t="shared" si="19"/>
        <v>0</v>
      </c>
      <c r="G124" s="90">
        <f t="shared" si="19"/>
        <v>0</v>
      </c>
      <c r="H124" s="90">
        <f t="shared" si="19"/>
        <v>6292280</v>
      </c>
      <c r="I124" s="90">
        <f t="shared" si="19"/>
        <v>0</v>
      </c>
      <c r="J124" s="90">
        <f t="shared" si="19"/>
        <v>6325252</v>
      </c>
      <c r="K124" s="90">
        <f t="shared" si="19"/>
        <v>6358458</v>
      </c>
    </row>
    <row r="125" spans="1:11" ht="12.75">
      <c r="A125" s="86">
        <v>3</v>
      </c>
      <c r="B125" s="91" t="s">
        <v>21</v>
      </c>
      <c r="C125" s="90">
        <f>D125+E125+F125+G125+H125+I138</f>
        <v>6292280</v>
      </c>
      <c r="D125" s="90">
        <f aca="true" t="shared" si="20" ref="D125:K125">D126+D133+D141</f>
        <v>0</v>
      </c>
      <c r="E125" s="90">
        <f t="shared" si="20"/>
        <v>0</v>
      </c>
      <c r="F125" s="90">
        <f t="shared" si="20"/>
        <v>0</v>
      </c>
      <c r="G125" s="90">
        <f t="shared" si="20"/>
        <v>0</v>
      </c>
      <c r="H125" s="90">
        <f t="shared" si="20"/>
        <v>6292280</v>
      </c>
      <c r="I125" s="90">
        <f t="shared" si="20"/>
        <v>0</v>
      </c>
      <c r="J125" s="90">
        <f t="shared" si="20"/>
        <v>6325252</v>
      </c>
      <c r="K125" s="90">
        <f t="shared" si="20"/>
        <v>6358458</v>
      </c>
    </row>
    <row r="126" spans="1:11" ht="12.75">
      <c r="A126" s="86">
        <v>31</v>
      </c>
      <c r="B126" s="91" t="s">
        <v>22</v>
      </c>
      <c r="C126" s="90">
        <f>D126+E126+F126+G126+H126+I139</f>
        <v>6196980</v>
      </c>
      <c r="D126" s="90">
        <f aca="true" t="shared" si="21" ref="D126:K126">D127+D128+D129</f>
        <v>0</v>
      </c>
      <c r="E126" s="90">
        <f t="shared" si="21"/>
        <v>0</v>
      </c>
      <c r="F126" s="90">
        <f t="shared" si="21"/>
        <v>0</v>
      </c>
      <c r="G126" s="90">
        <f t="shared" si="21"/>
        <v>0</v>
      </c>
      <c r="H126" s="90">
        <f t="shared" si="21"/>
        <v>6196980</v>
      </c>
      <c r="I126" s="90">
        <f t="shared" si="21"/>
        <v>0</v>
      </c>
      <c r="J126" s="90">
        <f t="shared" si="21"/>
        <v>6229952</v>
      </c>
      <c r="K126" s="90">
        <f t="shared" si="21"/>
        <v>6263158</v>
      </c>
    </row>
    <row r="127" spans="1:11" ht="12.75">
      <c r="A127" s="92">
        <v>311</v>
      </c>
      <c r="B127" s="87" t="s">
        <v>23</v>
      </c>
      <c r="C127" s="88">
        <f>D127+E127+F127+G127+H127+I140</f>
        <v>5215000</v>
      </c>
      <c r="D127" s="88"/>
      <c r="E127" s="88"/>
      <c r="F127" s="88"/>
      <c r="G127" s="88"/>
      <c r="H127" s="88">
        <v>5215000</v>
      </c>
      <c r="I127" s="88"/>
      <c r="J127" s="88">
        <v>5241000</v>
      </c>
      <c r="K127" s="88">
        <v>5267200</v>
      </c>
    </row>
    <row r="128" spans="1:11" ht="12.75">
      <c r="A128" s="92">
        <v>312</v>
      </c>
      <c r="B128" s="87" t="s">
        <v>24</v>
      </c>
      <c r="C128" s="88">
        <f>D128+E128+F128+G128+H128+I141</f>
        <v>85000</v>
      </c>
      <c r="D128" s="88"/>
      <c r="E128" s="88"/>
      <c r="F128" s="88"/>
      <c r="G128" s="90"/>
      <c r="H128" s="88">
        <v>85000</v>
      </c>
      <c r="I128" s="90"/>
      <c r="J128" s="88">
        <v>87500</v>
      </c>
      <c r="K128" s="88">
        <v>90000</v>
      </c>
    </row>
    <row r="129" spans="1:11" ht="12.75">
      <c r="A129" s="92">
        <v>313</v>
      </c>
      <c r="B129" s="87" t="s">
        <v>25</v>
      </c>
      <c r="C129" s="88">
        <f>D129+E129+F129+G129+H129+I142</f>
        <v>896980</v>
      </c>
      <c r="D129" s="88"/>
      <c r="E129" s="88"/>
      <c r="F129" s="88"/>
      <c r="G129" s="88"/>
      <c r="H129" s="88">
        <v>896980</v>
      </c>
      <c r="I129" s="88"/>
      <c r="J129" s="88">
        <v>901452</v>
      </c>
      <c r="K129" s="88">
        <v>905958</v>
      </c>
    </row>
    <row r="130" spans="1:11" ht="12.75">
      <c r="A130" s="86">
        <v>32</v>
      </c>
      <c r="B130" s="91" t="s">
        <v>26</v>
      </c>
      <c r="C130" s="90">
        <f>D130+E130+F130+G130+H130+I142</f>
        <v>95300</v>
      </c>
      <c r="D130" s="90">
        <f aca="true" t="shared" si="22" ref="D130:K130">SUM(D131)</f>
        <v>0</v>
      </c>
      <c r="E130" s="90">
        <f t="shared" si="22"/>
        <v>0</v>
      </c>
      <c r="F130" s="90">
        <f t="shared" si="22"/>
        <v>0</v>
      </c>
      <c r="G130" s="90">
        <f t="shared" si="22"/>
        <v>0</v>
      </c>
      <c r="H130" s="90">
        <f t="shared" si="22"/>
        <v>95300</v>
      </c>
      <c r="I130" s="90">
        <f t="shared" si="22"/>
        <v>0</v>
      </c>
      <c r="J130" s="90">
        <f t="shared" si="22"/>
        <v>95300</v>
      </c>
      <c r="K130" s="90">
        <f t="shared" si="22"/>
        <v>95300</v>
      </c>
    </row>
    <row r="131" spans="1:11" ht="12.75">
      <c r="A131" s="92">
        <v>321</v>
      </c>
      <c r="B131" s="87" t="s">
        <v>27</v>
      </c>
      <c r="C131" s="90">
        <f>D131+E131+F131+G131+H131+I143</f>
        <v>95300</v>
      </c>
      <c r="D131" s="88">
        <f aca="true" t="shared" si="23" ref="D131:K131">SUM(D132:D133)</f>
        <v>0</v>
      </c>
      <c r="E131" s="88">
        <f t="shared" si="23"/>
        <v>0</v>
      </c>
      <c r="F131" s="88">
        <f t="shared" si="23"/>
        <v>0</v>
      </c>
      <c r="G131" s="88">
        <f t="shared" si="23"/>
        <v>0</v>
      </c>
      <c r="H131" s="88">
        <f t="shared" si="23"/>
        <v>95300</v>
      </c>
      <c r="I131" s="88">
        <f t="shared" si="23"/>
        <v>0</v>
      </c>
      <c r="J131" s="88">
        <f t="shared" si="23"/>
        <v>95300</v>
      </c>
      <c r="K131" s="88">
        <f t="shared" si="23"/>
        <v>95300</v>
      </c>
    </row>
    <row r="132" spans="1:11" ht="12.75">
      <c r="A132" s="93">
        <v>3211</v>
      </c>
      <c r="B132" s="94" t="s">
        <v>51</v>
      </c>
      <c r="C132" s="90">
        <f>D132+E132+F132+G132+H132+I144</f>
        <v>0</v>
      </c>
      <c r="D132" s="88"/>
      <c r="E132" s="95"/>
      <c r="F132" s="95"/>
      <c r="G132" s="88"/>
      <c r="H132" s="88"/>
      <c r="I132" s="88"/>
      <c r="J132" s="88"/>
      <c r="K132" s="88"/>
    </row>
    <row r="133" spans="1:11" ht="16.5" customHeight="1">
      <c r="A133" s="93">
        <v>3212</v>
      </c>
      <c r="B133" s="94" t="s">
        <v>110</v>
      </c>
      <c r="C133" s="88">
        <v>95300</v>
      </c>
      <c r="D133" s="88"/>
      <c r="E133" s="95"/>
      <c r="F133" s="95"/>
      <c r="G133" s="88"/>
      <c r="H133" s="88">
        <v>95300</v>
      </c>
      <c r="I133" s="88"/>
      <c r="J133" s="88">
        <v>95300</v>
      </c>
      <c r="K133" s="88">
        <v>95300</v>
      </c>
    </row>
    <row r="134" spans="1:11" ht="16.5" customHeight="1">
      <c r="A134" s="122"/>
      <c r="B134" s="123"/>
      <c r="C134" s="82"/>
      <c r="D134" s="82"/>
      <c r="E134" s="124"/>
      <c r="F134" s="124"/>
      <c r="G134" s="82"/>
      <c r="H134" s="82"/>
      <c r="I134" s="82"/>
      <c r="J134" s="82"/>
      <c r="K134" s="82"/>
    </row>
    <row r="135" spans="1:11" ht="12.75">
      <c r="A135" s="166" t="s">
        <v>116</v>
      </c>
      <c r="B135" s="166"/>
      <c r="C135" s="82"/>
      <c r="D135" s="82"/>
      <c r="E135" s="82"/>
      <c r="F135" s="167" t="s">
        <v>107</v>
      </c>
      <c r="G135" s="167"/>
      <c r="H135" s="82"/>
      <c r="I135" s="167" t="s">
        <v>114</v>
      </c>
      <c r="J135" s="167"/>
      <c r="K135" s="82"/>
    </row>
    <row r="136" spans="1:11" ht="12.75">
      <c r="A136" s="71"/>
      <c r="B136" s="7"/>
      <c r="C136" s="82"/>
      <c r="D136" s="82"/>
      <c r="E136" s="82"/>
      <c r="F136" s="82"/>
      <c r="G136" s="82"/>
      <c r="H136" s="82"/>
      <c r="I136" s="82"/>
      <c r="J136" s="82"/>
      <c r="K136" s="82"/>
    </row>
    <row r="137" spans="1:11" ht="12.75">
      <c r="A137" s="71"/>
      <c r="B137" s="7"/>
      <c r="C137" s="82"/>
      <c r="D137" s="82"/>
      <c r="E137" s="82"/>
      <c r="F137" s="167" t="s">
        <v>108</v>
      </c>
      <c r="G137" s="167"/>
      <c r="H137" s="82"/>
      <c r="I137" s="167" t="s">
        <v>109</v>
      </c>
      <c r="J137" s="167"/>
      <c r="K137" s="82"/>
    </row>
    <row r="138" spans="1:11" ht="12.75">
      <c r="A138" s="71"/>
      <c r="B138" s="7"/>
      <c r="C138" s="82"/>
      <c r="D138" s="82"/>
      <c r="E138" s="82"/>
      <c r="F138" s="82"/>
      <c r="G138" s="82"/>
      <c r="H138" s="82"/>
      <c r="I138" s="82"/>
      <c r="J138" s="82"/>
      <c r="K138" s="82"/>
    </row>
    <row r="139" spans="1:11" ht="12.75">
      <c r="A139" s="71"/>
      <c r="B139" s="7"/>
      <c r="C139" s="82"/>
      <c r="D139" s="82"/>
      <c r="E139" s="82"/>
      <c r="F139" s="82"/>
      <c r="G139" s="82"/>
      <c r="H139" s="82"/>
      <c r="I139" s="82"/>
      <c r="J139" s="82"/>
      <c r="K139" s="82"/>
    </row>
    <row r="140" spans="1:11" ht="12.75">
      <c r="A140" s="71"/>
      <c r="B140" s="7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2.75">
      <c r="A141" s="71"/>
      <c r="B141" s="7"/>
      <c r="C141" s="82"/>
      <c r="D141" s="82"/>
      <c r="E141" s="82"/>
      <c r="F141" s="82"/>
      <c r="G141" s="82"/>
      <c r="H141" s="82"/>
      <c r="I141" s="82"/>
      <c r="J141" s="82"/>
      <c r="K141" s="82"/>
    </row>
    <row r="142" spans="1:11" ht="12.75">
      <c r="A142" s="71"/>
      <c r="B142" s="7"/>
      <c r="C142" s="82"/>
      <c r="D142" s="82"/>
      <c r="E142" s="82"/>
      <c r="F142" s="82"/>
      <c r="G142" s="82"/>
      <c r="H142" s="82"/>
      <c r="I142" s="82"/>
      <c r="J142" s="82"/>
      <c r="K142" s="82"/>
    </row>
    <row r="143" spans="1:11" ht="12.75">
      <c r="A143" s="71"/>
      <c r="B143" s="7"/>
      <c r="C143" s="82"/>
      <c r="D143" s="82"/>
      <c r="E143" s="82"/>
      <c r="F143" s="82"/>
      <c r="G143" s="82"/>
      <c r="H143" s="82"/>
      <c r="I143" s="82"/>
      <c r="J143" s="82"/>
      <c r="K143" s="82"/>
    </row>
    <row r="144" spans="1:11" ht="12.75">
      <c r="A144" s="71"/>
      <c r="B144" s="7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12.75">
      <c r="A145" s="71"/>
      <c r="B145" s="7"/>
      <c r="C145" s="82"/>
      <c r="D145" s="82"/>
      <c r="E145" s="82"/>
      <c r="F145" s="82"/>
      <c r="G145" s="82"/>
      <c r="H145" s="82"/>
      <c r="I145" s="82"/>
      <c r="J145" s="82"/>
      <c r="K145" s="82"/>
    </row>
    <row r="146" spans="1:11" ht="12.75">
      <c r="A146" s="71"/>
      <c r="B146" s="7"/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12.75">
      <c r="A147" s="71"/>
      <c r="B147" s="7"/>
      <c r="C147" s="82"/>
      <c r="D147" s="82"/>
      <c r="E147" s="82"/>
      <c r="F147" s="82"/>
      <c r="G147" s="82"/>
      <c r="H147" s="82"/>
      <c r="I147" s="82"/>
      <c r="J147" s="82"/>
      <c r="K147" s="82"/>
    </row>
    <row r="148" spans="1:11" ht="12.75">
      <c r="A148" s="71"/>
      <c r="B148" s="7"/>
      <c r="C148" s="82"/>
      <c r="D148" s="82"/>
      <c r="E148" s="82"/>
      <c r="F148" s="82"/>
      <c r="G148" s="82"/>
      <c r="H148" s="82"/>
      <c r="I148" s="82"/>
      <c r="J148" s="82"/>
      <c r="K148" s="82"/>
    </row>
    <row r="149" spans="1:11" ht="12.75">
      <c r="A149" s="71"/>
      <c r="B149" s="7"/>
      <c r="C149" s="82"/>
      <c r="D149" s="82"/>
      <c r="E149" s="82"/>
      <c r="F149" s="82"/>
      <c r="G149" s="82"/>
      <c r="H149" s="82"/>
      <c r="I149" s="82"/>
      <c r="J149" s="82"/>
      <c r="K149" s="82"/>
    </row>
    <row r="150" spans="1:11" ht="12.75">
      <c r="A150" s="71"/>
      <c r="B150" s="7"/>
      <c r="C150" s="82"/>
      <c r="D150" s="82"/>
      <c r="E150" s="82"/>
      <c r="F150" s="82"/>
      <c r="G150" s="82"/>
      <c r="H150" s="82"/>
      <c r="I150" s="82"/>
      <c r="J150" s="82"/>
      <c r="K150" s="82"/>
    </row>
    <row r="151" spans="1:11" ht="12.75">
      <c r="A151" s="71"/>
      <c r="B151" s="7"/>
      <c r="C151" s="82"/>
      <c r="D151" s="82"/>
      <c r="E151" s="82"/>
      <c r="F151" s="82"/>
      <c r="G151" s="82"/>
      <c r="H151" s="82"/>
      <c r="I151" s="82"/>
      <c r="J151" s="82"/>
      <c r="K151" s="82"/>
    </row>
    <row r="152" spans="1:11" ht="12.75">
      <c r="A152" s="71"/>
      <c r="B152" s="7"/>
      <c r="C152" s="82"/>
      <c r="D152" s="82"/>
      <c r="E152" s="82"/>
      <c r="F152" s="82"/>
      <c r="G152" s="82"/>
      <c r="H152" s="82"/>
      <c r="I152" s="82"/>
      <c r="J152" s="82"/>
      <c r="K152" s="82"/>
    </row>
    <row r="153" spans="1:11" ht="12.75">
      <c r="A153" s="71"/>
      <c r="B153" s="7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11" ht="12.75">
      <c r="A154" s="71"/>
      <c r="B154" s="7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12.75">
      <c r="A155" s="71"/>
      <c r="B155" s="7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12.75">
      <c r="A156" s="71"/>
      <c r="B156" s="7"/>
      <c r="C156" s="82"/>
      <c r="D156" s="82"/>
      <c r="E156" s="82"/>
      <c r="F156" s="82"/>
      <c r="G156" s="82"/>
      <c r="H156" s="82"/>
      <c r="I156" s="82"/>
      <c r="J156" s="82"/>
      <c r="K156" s="82"/>
    </row>
    <row r="157" spans="1:11" ht="12.75">
      <c r="A157" s="71"/>
      <c r="B157" s="7"/>
      <c r="C157" s="82"/>
      <c r="D157" s="82"/>
      <c r="E157" s="82"/>
      <c r="F157" s="82"/>
      <c r="G157" s="82"/>
      <c r="H157" s="82"/>
      <c r="I157" s="82"/>
      <c r="J157" s="82"/>
      <c r="K157" s="82"/>
    </row>
    <row r="158" spans="1:11" ht="12.75">
      <c r="A158" s="71"/>
      <c r="B158" s="7"/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1:11" ht="12.75">
      <c r="A159" s="71"/>
      <c r="B159" s="7"/>
      <c r="C159" s="82"/>
      <c r="D159" s="82"/>
      <c r="E159" s="82"/>
      <c r="F159" s="82"/>
      <c r="G159" s="82"/>
      <c r="H159" s="82"/>
      <c r="I159" s="82"/>
      <c r="J159" s="82"/>
      <c r="K159" s="82"/>
    </row>
    <row r="160" spans="1:11" ht="12.75">
      <c r="A160" s="71"/>
      <c r="B160" s="7"/>
      <c r="C160" s="82"/>
      <c r="D160" s="82"/>
      <c r="E160" s="82"/>
      <c r="F160" s="82"/>
      <c r="G160" s="82"/>
      <c r="H160" s="82"/>
      <c r="I160" s="82"/>
      <c r="J160" s="82"/>
      <c r="K160" s="82"/>
    </row>
    <row r="161" spans="1:11" ht="12.75">
      <c r="A161" s="71"/>
      <c r="B161" s="7"/>
      <c r="C161" s="82"/>
      <c r="D161" s="82"/>
      <c r="E161" s="82"/>
      <c r="F161" s="82"/>
      <c r="G161" s="82"/>
      <c r="H161" s="82"/>
      <c r="I161" s="82"/>
      <c r="J161" s="82"/>
      <c r="K161" s="82"/>
    </row>
    <row r="162" spans="1:11" ht="12.75">
      <c r="A162" s="71"/>
      <c r="B162" s="7"/>
      <c r="C162" s="82"/>
      <c r="D162" s="82"/>
      <c r="E162" s="82"/>
      <c r="F162" s="82"/>
      <c r="G162" s="82"/>
      <c r="H162" s="82"/>
      <c r="I162" s="82"/>
      <c r="J162" s="82"/>
      <c r="K162" s="82"/>
    </row>
    <row r="163" spans="1:11" ht="12.75">
      <c r="A163" s="71"/>
      <c r="B163" s="7"/>
      <c r="C163" s="82"/>
      <c r="D163" s="82"/>
      <c r="E163" s="82"/>
      <c r="F163" s="82"/>
      <c r="G163" s="82"/>
      <c r="H163" s="82"/>
      <c r="I163" s="82"/>
      <c r="J163" s="82"/>
      <c r="K163" s="82"/>
    </row>
    <row r="164" spans="1:11" ht="12.75">
      <c r="A164" s="71"/>
      <c r="B164" s="7"/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12.75">
      <c r="A165" s="71"/>
      <c r="B165" s="7"/>
      <c r="C165" s="82"/>
      <c r="D165" s="82"/>
      <c r="E165" s="82"/>
      <c r="F165" s="82"/>
      <c r="G165" s="82"/>
      <c r="H165" s="82"/>
      <c r="I165" s="82"/>
      <c r="J165" s="82"/>
      <c r="K165" s="82"/>
    </row>
    <row r="166" spans="1:11" ht="12.75">
      <c r="A166" s="71"/>
      <c r="B166" s="7"/>
      <c r="C166" s="82"/>
      <c r="D166" s="82"/>
      <c r="E166" s="82"/>
      <c r="F166" s="82"/>
      <c r="G166" s="82"/>
      <c r="H166" s="82"/>
      <c r="I166" s="82"/>
      <c r="J166" s="82"/>
      <c r="K166" s="82"/>
    </row>
    <row r="167" spans="1:11" ht="12.75">
      <c r="A167" s="71"/>
      <c r="B167" s="7"/>
      <c r="C167" s="82"/>
      <c r="D167" s="82"/>
      <c r="E167" s="82"/>
      <c r="F167" s="82"/>
      <c r="G167" s="82"/>
      <c r="H167" s="82"/>
      <c r="I167" s="82"/>
      <c r="J167" s="82"/>
      <c r="K167" s="82"/>
    </row>
    <row r="168" spans="1:11" ht="12.75">
      <c r="A168" s="71"/>
      <c r="B168" s="7"/>
      <c r="C168" s="82"/>
      <c r="D168" s="82"/>
      <c r="E168" s="82"/>
      <c r="F168" s="82"/>
      <c r="G168" s="82"/>
      <c r="H168" s="82"/>
      <c r="I168" s="82"/>
      <c r="J168" s="82"/>
      <c r="K168" s="82"/>
    </row>
    <row r="169" spans="1:11" ht="12.75">
      <c r="A169" s="71"/>
      <c r="B169" s="7"/>
      <c r="C169" s="82"/>
      <c r="D169" s="82"/>
      <c r="E169" s="82"/>
      <c r="F169" s="82"/>
      <c r="G169" s="82"/>
      <c r="H169" s="82"/>
      <c r="I169" s="82"/>
      <c r="J169" s="82"/>
      <c r="K169" s="82"/>
    </row>
    <row r="170" spans="1:11" ht="12.75">
      <c r="A170" s="71"/>
      <c r="B170" s="7"/>
      <c r="C170" s="82"/>
      <c r="D170" s="82"/>
      <c r="E170" s="82"/>
      <c r="F170" s="82"/>
      <c r="G170" s="82"/>
      <c r="H170" s="82"/>
      <c r="I170" s="82"/>
      <c r="J170" s="82"/>
      <c r="K170" s="82"/>
    </row>
    <row r="171" spans="1:11" ht="12.75">
      <c r="A171" s="71"/>
      <c r="B171" s="7"/>
      <c r="C171" s="82"/>
      <c r="D171" s="82"/>
      <c r="E171" s="82"/>
      <c r="F171" s="82"/>
      <c r="G171" s="82"/>
      <c r="H171" s="82"/>
      <c r="I171" s="82"/>
      <c r="J171" s="82"/>
      <c r="K171" s="82"/>
    </row>
    <row r="172" spans="1:11" ht="12.75">
      <c r="A172" s="71"/>
      <c r="B172" s="7"/>
      <c r="C172" s="82"/>
      <c r="D172" s="82"/>
      <c r="E172" s="82"/>
      <c r="F172" s="82"/>
      <c r="G172" s="82"/>
      <c r="H172" s="82"/>
      <c r="I172" s="82"/>
      <c r="J172" s="82"/>
      <c r="K172" s="82"/>
    </row>
    <row r="173" spans="1:11" ht="12.75">
      <c r="A173" s="71"/>
      <c r="B173" s="7"/>
      <c r="C173" s="82"/>
      <c r="D173" s="82"/>
      <c r="E173" s="82"/>
      <c r="F173" s="82"/>
      <c r="G173" s="82"/>
      <c r="H173" s="82"/>
      <c r="I173" s="82"/>
      <c r="J173" s="82"/>
      <c r="K173" s="82"/>
    </row>
    <row r="174" spans="1:11" ht="12.75">
      <c r="A174" s="71"/>
      <c r="B174" s="7"/>
      <c r="C174" s="82"/>
      <c r="D174" s="82"/>
      <c r="E174" s="82"/>
      <c r="F174" s="82"/>
      <c r="G174" s="82"/>
      <c r="H174" s="82"/>
      <c r="I174" s="82"/>
      <c r="J174" s="82"/>
      <c r="K174" s="82"/>
    </row>
    <row r="175" spans="1:11" ht="12.75">
      <c r="A175" s="71"/>
      <c r="B175" s="7"/>
      <c r="C175" s="82"/>
      <c r="D175" s="82"/>
      <c r="E175" s="82"/>
      <c r="F175" s="82"/>
      <c r="G175" s="82"/>
      <c r="H175" s="82"/>
      <c r="I175" s="82"/>
      <c r="J175" s="82"/>
      <c r="K175" s="82"/>
    </row>
    <row r="176" spans="1:11" ht="12.75">
      <c r="A176" s="71"/>
      <c r="B176" s="7"/>
      <c r="C176" s="82"/>
      <c r="D176" s="82"/>
      <c r="E176" s="82"/>
      <c r="F176" s="82"/>
      <c r="G176" s="82"/>
      <c r="H176" s="82"/>
      <c r="I176" s="82"/>
      <c r="J176" s="82"/>
      <c r="K176" s="82"/>
    </row>
    <row r="177" spans="1:11" ht="12.75">
      <c r="A177" s="71"/>
      <c r="B177" s="7"/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1:11" ht="12.75">
      <c r="A178" s="71"/>
      <c r="B178" s="7"/>
      <c r="C178" s="82"/>
      <c r="D178" s="82"/>
      <c r="E178" s="82"/>
      <c r="F178" s="82"/>
      <c r="G178" s="82"/>
      <c r="H178" s="82"/>
      <c r="I178" s="82"/>
      <c r="J178" s="82"/>
      <c r="K178" s="82"/>
    </row>
    <row r="179" spans="1:11" ht="12.75">
      <c r="A179" s="71"/>
      <c r="B179" s="7"/>
      <c r="C179" s="82"/>
      <c r="D179" s="82"/>
      <c r="E179" s="82"/>
      <c r="F179" s="82"/>
      <c r="G179" s="82"/>
      <c r="H179" s="82"/>
      <c r="I179" s="82"/>
      <c r="J179" s="82"/>
      <c r="K179" s="82"/>
    </row>
    <row r="180" spans="1:11" ht="12.75">
      <c r="A180" s="71"/>
      <c r="B180" s="7"/>
      <c r="C180" s="82"/>
      <c r="D180" s="82"/>
      <c r="E180" s="82"/>
      <c r="F180" s="82"/>
      <c r="G180" s="82"/>
      <c r="H180" s="82"/>
      <c r="I180" s="82"/>
      <c r="J180" s="82"/>
      <c r="K180" s="82"/>
    </row>
    <row r="181" spans="1:6" ht="12.75">
      <c r="A181" s="71"/>
      <c r="B181" s="7"/>
      <c r="C181" s="82"/>
      <c r="D181" s="82"/>
      <c r="E181" s="82"/>
      <c r="F181" s="82"/>
    </row>
    <row r="182" spans="1:6" ht="12.75">
      <c r="A182" s="71"/>
      <c r="B182" s="7"/>
      <c r="C182" s="82"/>
      <c r="D182" s="82"/>
      <c r="E182" s="82"/>
      <c r="F182" s="82"/>
    </row>
    <row r="183" spans="1:3" ht="12.75">
      <c r="A183" s="71"/>
      <c r="B183" s="7"/>
      <c r="C183" s="82"/>
    </row>
    <row r="184" spans="1:3" ht="12.75">
      <c r="A184" s="71"/>
      <c r="B184" s="7"/>
      <c r="C184" s="82"/>
    </row>
    <row r="185" spans="1:3" ht="12.75">
      <c r="A185" s="71"/>
      <c r="B185" s="7"/>
      <c r="C185" s="82"/>
    </row>
    <row r="186" spans="1:3" ht="12.75">
      <c r="A186" s="71"/>
      <c r="B186" s="7"/>
      <c r="C186" s="82"/>
    </row>
    <row r="187" spans="1:3" ht="12.75">
      <c r="A187" s="71"/>
      <c r="B187" s="7"/>
      <c r="C187" s="82"/>
    </row>
    <row r="188" spans="1:3" ht="12.75">
      <c r="A188" s="71"/>
      <c r="B188" s="7"/>
      <c r="C188" s="82"/>
    </row>
    <row r="189" spans="1:3" ht="12.75">
      <c r="A189" s="71"/>
      <c r="B189" s="7"/>
      <c r="C189" s="82"/>
    </row>
    <row r="190" spans="1:3" ht="12.75">
      <c r="A190" s="71"/>
      <c r="B190" s="7"/>
      <c r="C190" s="82"/>
    </row>
    <row r="191" spans="1:3" ht="12.75">
      <c r="A191" s="71"/>
      <c r="B191" s="7"/>
      <c r="C191" s="82"/>
    </row>
    <row r="192" spans="1:3" ht="12.75">
      <c r="A192" s="71"/>
      <c r="B192" s="7"/>
      <c r="C192" s="82"/>
    </row>
    <row r="193" spans="1:3" ht="12.75">
      <c r="A193" s="71"/>
      <c r="B193" s="7"/>
      <c r="C193" s="82"/>
    </row>
    <row r="194" spans="1:3" ht="12.75">
      <c r="A194" s="71"/>
      <c r="B194" s="7"/>
      <c r="C194" s="82"/>
    </row>
    <row r="195" spans="1:3" ht="12.75">
      <c r="A195" s="71"/>
      <c r="B195" s="7"/>
      <c r="C195" s="82"/>
    </row>
    <row r="196" spans="1:3" ht="12.75">
      <c r="A196" s="71"/>
      <c r="B196" s="7"/>
      <c r="C196" s="82"/>
    </row>
    <row r="197" spans="1:3" ht="12.75">
      <c r="A197" s="71"/>
      <c r="B197" s="7"/>
      <c r="C197" s="82"/>
    </row>
    <row r="198" spans="1:3" ht="12.75">
      <c r="A198" s="71"/>
      <c r="B198" s="7"/>
      <c r="C198" s="82"/>
    </row>
    <row r="199" spans="1:3" ht="12.75">
      <c r="A199" s="71"/>
      <c r="B199" s="7"/>
      <c r="C199" s="82"/>
    </row>
    <row r="200" spans="1:3" ht="12.75">
      <c r="A200" s="71"/>
      <c r="B200" s="7"/>
      <c r="C200" s="82"/>
    </row>
    <row r="201" spans="1:3" ht="12.75">
      <c r="A201" s="71"/>
      <c r="B201" s="7"/>
      <c r="C201" s="82"/>
    </row>
    <row r="202" spans="1:3" ht="12.75">
      <c r="A202" s="71"/>
      <c r="B202" s="7"/>
      <c r="C202" s="82"/>
    </row>
    <row r="203" spans="1:3" ht="12.75">
      <c r="A203" s="71"/>
      <c r="B203" s="7"/>
      <c r="C203" s="82"/>
    </row>
    <row r="204" spans="1:3" ht="12.75">
      <c r="A204" s="71"/>
      <c r="B204" s="7"/>
      <c r="C204" s="82"/>
    </row>
    <row r="205" spans="1:3" ht="12.75">
      <c r="A205" s="71"/>
      <c r="B205" s="7"/>
      <c r="C205" s="82"/>
    </row>
    <row r="206" spans="1:3" ht="12.75">
      <c r="A206" s="71"/>
      <c r="B206" s="7"/>
      <c r="C206" s="82"/>
    </row>
    <row r="207" spans="1:3" ht="12.75">
      <c r="A207" s="71"/>
      <c r="B207" s="7"/>
      <c r="C207" s="82"/>
    </row>
    <row r="208" spans="1:3" ht="12.75">
      <c r="A208" s="71"/>
      <c r="B208" s="7"/>
      <c r="C208" s="82"/>
    </row>
    <row r="209" spans="1:3" ht="12.75">
      <c r="A209" s="71"/>
      <c r="B209" s="7"/>
      <c r="C209" s="82"/>
    </row>
    <row r="210" spans="1:3" ht="12.75">
      <c r="A210" s="71"/>
      <c r="B210" s="7"/>
      <c r="C210" s="82"/>
    </row>
    <row r="211" spans="1:3" ht="12.75">
      <c r="A211" s="71"/>
      <c r="B211" s="7"/>
      <c r="C211" s="82"/>
    </row>
    <row r="212" spans="1:3" ht="12.75">
      <c r="A212" s="71"/>
      <c r="B212" s="7"/>
      <c r="C212" s="82"/>
    </row>
    <row r="213" spans="1:3" ht="12.75">
      <c r="A213" s="71"/>
      <c r="B213" s="7"/>
      <c r="C213" s="82"/>
    </row>
    <row r="214" spans="1:3" ht="12.75">
      <c r="A214" s="71"/>
      <c r="B214" s="7"/>
      <c r="C214" s="82"/>
    </row>
    <row r="215" spans="1:3" ht="12.75">
      <c r="A215" s="71"/>
      <c r="B215" s="7"/>
      <c r="C215" s="82"/>
    </row>
    <row r="216" spans="1:3" ht="12.75">
      <c r="A216" s="71"/>
      <c r="B216" s="7"/>
      <c r="C216" s="82"/>
    </row>
    <row r="217" spans="1:2" ht="12.75">
      <c r="A217" s="71"/>
      <c r="B217" s="7"/>
    </row>
  </sheetData>
  <sheetProtection/>
  <mergeCells count="8">
    <mergeCell ref="A2:K2"/>
    <mergeCell ref="A1:K1"/>
    <mergeCell ref="A135:B135"/>
    <mergeCell ref="F135:G135"/>
    <mergeCell ref="I135:J135"/>
    <mergeCell ref="F137:G137"/>
    <mergeCell ref="I137:J137"/>
    <mergeCell ref="A3:K3"/>
  </mergeCells>
  <printOptions horizontalCentered="1"/>
  <pageMargins left="0.1968503937007874" right="0.1968503937007874" top="0.4330708661417323" bottom="0.3937007874015748" header="0.31496062992125984" footer="0.3937007874015748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vukovic</cp:lastModifiedBy>
  <cp:lastPrinted>2016-01-07T09:25:24Z</cp:lastPrinted>
  <dcterms:created xsi:type="dcterms:W3CDTF">2013-09-11T11:00:21Z</dcterms:created>
  <dcterms:modified xsi:type="dcterms:W3CDTF">2016-07-11T19:28:22Z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